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 u\unmanage\JESCE\"/>
    </mc:Choice>
  </mc:AlternateContent>
  <xr:revisionPtr revIDLastSave="0" documentId="8_{5200C8C7-664D-4960-BC12-39A40F33215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UpdateDS18B20" sheetId="7" r:id="rId1"/>
    <sheet name="Sampling Data Temp" sheetId="8" r:id="rId2"/>
    <sheet name="Response Time" sheetId="9" r:id="rId3"/>
    <sheet name="Program Perforamance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9" l="1"/>
  <c r="C3" i="9"/>
  <c r="C4" i="9"/>
  <c r="E4" i="9"/>
  <c r="U94" i="8"/>
  <c r="T94" i="8"/>
  <c r="K94" i="8"/>
  <c r="J94" i="8"/>
  <c r="K74" i="8"/>
  <c r="C54" i="10" l="1"/>
  <c r="D54" i="10"/>
  <c r="G54" i="10"/>
  <c r="H54" i="10"/>
  <c r="I54" i="10"/>
  <c r="L54" i="10"/>
  <c r="M54" i="10"/>
  <c r="N54" i="10"/>
  <c r="B54" i="10"/>
  <c r="K93" i="8"/>
  <c r="J93" i="8"/>
  <c r="I93" i="8"/>
  <c r="X73" i="8" l="1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3" i="8"/>
  <c r="P73" i="8"/>
  <c r="L73" i="8"/>
  <c r="Q73" i="8"/>
  <c r="R73" i="8"/>
  <c r="K7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3" i="8"/>
  <c r="D68" i="8"/>
  <c r="D69" i="8"/>
  <c r="D70" i="8"/>
  <c r="D71" i="8"/>
  <c r="D72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3" i="8"/>
  <c r="W73" i="8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F5" i="7"/>
  <c r="E5" i="7"/>
  <c r="D75" i="7"/>
  <c r="C75" i="7"/>
  <c r="R4" i="7"/>
  <c r="F75" i="7" l="1"/>
  <c r="E75" i="7"/>
  <c r="C77" i="7" s="1"/>
  <c r="G75" i="7"/>
  <c r="C83" i="7" s="1"/>
  <c r="C78" i="7" l="1"/>
  <c r="C79" i="7"/>
  <c r="C81" i="7" s="1"/>
  <c r="C84" i="7"/>
  <c r="C85" i="7" s="1"/>
  <c r="C80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E54A39-94F4-4849-A484-997DBB2F75B4}" keepAlive="1" name="Query - tmpRegresiGausPerf" description="Connection to the 'tmpRegresiGausPerf' query in the workbook." type="5" refreshedVersion="6" background="1">
    <dbPr connection="Provider=Microsoft.Mashup.OleDb.1;Data Source=$Workbook$;Location=tmpRegresiGausPerf;Extended Properties=&quot;&quot;" command="SELECT * FROM [tmpRegresiGausPerf]"/>
  </connection>
  <connection id="2" xr16:uid="{89F1F674-EF5F-4E8C-BCCA-8A934C3374B5}" keepAlive="1" name="Query - tmpRegresiGausPerf (2)" description="Connection to the 'tmpRegresiGausPerf (2)' query in the workbook." type="5" refreshedVersion="6" background="1" saveData="1">
    <dbPr connection="Provider=Microsoft.Mashup.OleDb.1;Data Source=$Workbook$;Location=tmpRegresiGausPerf (2);Extended Properties=&quot;&quot;" command="SELECT * FROM [tmpRegresiGausPerf (2)]"/>
  </connection>
  <connection id="3" xr16:uid="{6F52DEDD-7E90-437C-ADD3-3D5AC91084A7}" keepAlive="1" name="Query - tmpRegresiPerf" description="Connection to the 'tmpRegresiPerf' query in the workbook." type="5" refreshedVersion="6" background="1">
    <dbPr connection="Provider=Microsoft.Mashup.OleDb.1;Data Source=$Workbook$;Location=tmpRegresiPerf;Extended Properties=&quot;&quot;" command="SELECT * FROM [tmpRegresiPerf]"/>
  </connection>
  <connection id="4" xr16:uid="{7EECFFEF-9C8A-46DE-98B4-9F3A84052286}" keepAlive="1" name="Query - tmpRegresiPerf (2)" description="Connection to the 'tmpRegresiPerf (2)' query in the workbook." type="5" refreshedVersion="6" background="1">
    <dbPr connection="Provider=Microsoft.Mashup.OleDb.1;Data Source=$Workbook$;Location=tmpRegresiPerf (2);Extended Properties=&quot;&quot;" command="SELECT * FROM [tmpRegresiPerf (2)]"/>
  </connection>
</connections>
</file>

<file path=xl/sharedStrings.xml><?xml version="1.0" encoding="utf-8"?>
<sst xmlns="http://schemas.openxmlformats.org/spreadsheetml/2006/main" count="94" uniqueCount="52">
  <si>
    <t>DHT</t>
  </si>
  <si>
    <t>sigma</t>
  </si>
  <si>
    <t>n</t>
  </si>
  <si>
    <t>det A1</t>
  </si>
  <si>
    <t>det A</t>
  </si>
  <si>
    <t>det A2</t>
  </si>
  <si>
    <t>a</t>
  </si>
  <si>
    <t>b</t>
  </si>
  <si>
    <t>X</t>
  </si>
  <si>
    <t>Y</t>
  </si>
  <si>
    <t>x2</t>
  </si>
  <si>
    <t>y2</t>
  </si>
  <si>
    <t>XY</t>
  </si>
  <si>
    <t>atas</t>
  </si>
  <si>
    <t>bawah</t>
  </si>
  <si>
    <t>koef determinasi</t>
  </si>
  <si>
    <t>y'</t>
  </si>
  <si>
    <t>standar deviasi</t>
  </si>
  <si>
    <t>y-y'</t>
  </si>
  <si>
    <t>persamaan</t>
  </si>
  <si>
    <t>Termometer</t>
  </si>
  <si>
    <t>Data Sensor Temperatur DS18B20</t>
  </si>
  <si>
    <t>Sebelum Kalibrasi</t>
  </si>
  <si>
    <t>Setelah Kalibrasi</t>
  </si>
  <si>
    <t>No</t>
  </si>
  <si>
    <t>y=a+bx</t>
  </si>
  <si>
    <t>Termometer Ukur</t>
  </si>
  <si>
    <t>Error</t>
  </si>
  <si>
    <t>RMSE</t>
  </si>
  <si>
    <t>Rata</t>
  </si>
  <si>
    <t xml:space="preserve"> DS18B20</t>
  </si>
  <si>
    <t xml:space="preserve"> DS18B20 Ukur</t>
  </si>
  <si>
    <t>Alat Ukur</t>
  </si>
  <si>
    <t>Data Response  time</t>
  </si>
  <si>
    <t>Jenis Data</t>
  </si>
  <si>
    <t>Regresi</t>
  </si>
  <si>
    <t>Regresi Gausian</t>
  </si>
  <si>
    <t>Tanpa</t>
  </si>
  <si>
    <t>Regresi Gaussian</t>
  </si>
  <si>
    <t>Current Memory</t>
  </si>
  <si>
    <t>Peak Memory</t>
  </si>
  <si>
    <t>Waktu Eksekusi</t>
  </si>
  <si>
    <t>Data Program Performansi Regresi</t>
  </si>
  <si>
    <t>Data Program Performansi Regresi dan Gaussian</t>
  </si>
  <si>
    <t>Data Program Performansi Temperature</t>
  </si>
  <si>
    <t>Eror</t>
  </si>
  <si>
    <t xml:space="preserve">Eror </t>
  </si>
  <si>
    <t>Tanpa Regresi</t>
  </si>
  <si>
    <t>Regresi dan Gaussian Sampling</t>
  </si>
  <si>
    <t>Normal Ke Dingin</t>
  </si>
  <si>
    <t>Normal Ke Panas</t>
  </si>
  <si>
    <t>Regresi dan Gaussian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</si>
</sst>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5" formatCode="_-* #,##0.000_-;\-* #,##0.000_-;_-* &quot;-&quot;_-;_-@_-"/>
    <numFmt numFmtId="166" formatCode="0.000"/>
    <numFmt numFmtId="167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2" fillId="0" borderId="0" xfId="0" applyFont="1"/>
    <xf numFmtId="10" fontId="0" fillId="0" borderId="0" xfId="2" applyNumberFormat="1" applyFont="1"/>
    <xf numFmtId="10" fontId="0" fillId="0" borderId="0" xfId="0" applyNumberFormat="1"/>
    <xf numFmtId="10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9" fontId="0" fillId="0" borderId="0" xfId="2" applyFont="1"/>
    <xf numFmtId="9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2" applyNumberFormat="1" applyFont="1"/>
    <xf numFmtId="167" fontId="0" fillId="0" borderId="0" xfId="2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Error Rata-Rata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'Sampling Data Temp'!$I$92:$K$92</c:f>
              <c:strCache>
                <c:ptCount val="3"/>
                <c:pt idx="0">
                  <c:v>Tanpa Regresi</c:v>
                </c:pt>
                <c:pt idx="1">
                  <c:v>Regresi</c:v>
                </c:pt>
                <c:pt idx="2">
                  <c:v>Regresi dan Gaussian Sampling</c:v>
                </c:pt>
              </c:strCache>
            </c:strRef>
          </c:cat>
          <c:val>
            <c:numRef>
              <c:f>'Sampling Data Temp'!$I$93:$K$93</c:f>
              <c:numCache>
                <c:formatCode>_-* #,##0.000_-;\-* #,##0.000_-;_-* "-"_-;_-@_-</c:formatCode>
                <c:ptCount val="3"/>
                <c:pt idx="0">
                  <c:v>0.98244445880040931</c:v>
                </c:pt>
                <c:pt idx="1">
                  <c:v>0.98659187815455629</c:v>
                </c:pt>
                <c:pt idx="2">
                  <c:v>0.98500186920158761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F-428E-A7D0-100063474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861248"/>
        <c:axId val="546862232"/>
      </c:barChart>
      <c:catAx>
        <c:axId val="5468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862232"/>
        <c:crosses val="autoZero"/>
        <c:auto val="1"/>
        <c:lblAlgn val="ctr"/>
        <c:lblOffset val="100"/>
        <c:noMultiLvlLbl val="0"/>
      </c:catAx>
      <c:valAx>
        <c:axId val="54686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Akrasi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86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RMSE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'Sampling Data Temp'!$S$92:$U$92</c:f>
              <c:strCache>
                <c:ptCount val="3"/>
                <c:pt idx="0">
                  <c:v>Tanpa Regresi</c:v>
                </c:pt>
                <c:pt idx="1">
                  <c:v>Regresi</c:v>
                </c:pt>
                <c:pt idx="2">
                  <c:v>Regresi dan Gaussian Sampling</c:v>
                </c:pt>
              </c:strCache>
            </c:strRef>
          </c:cat>
          <c:val>
            <c:numRef>
              <c:f>'Sampling Data Temp'!$S$93:$U$93</c:f>
              <c:numCache>
                <c:formatCode>_-* #,##0.000_-;\-* #,##0.000_-;_-* "-"_-;_-@_-</c:formatCode>
                <c:ptCount val="3"/>
                <c:pt idx="0">
                  <c:v>7.1315876180099422E-2</c:v>
                </c:pt>
                <c:pt idx="1">
                  <c:v>4.6755635727719569E-2</c:v>
                </c:pt>
                <c:pt idx="2">
                  <c:v>5.0777921492018208E-2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5-4994-B3B8-52FE18CC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163312"/>
        <c:axId val="739165936"/>
      </c:barChart>
      <c:catAx>
        <c:axId val="7391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165936"/>
        <c:crosses val="autoZero"/>
        <c:auto val="1"/>
        <c:lblAlgn val="ctr"/>
        <c:lblOffset val="100"/>
        <c:noMultiLvlLbl val="0"/>
      </c:catAx>
      <c:valAx>
        <c:axId val="7391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16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3"/>
          <c:tx>
            <c:v>RMSE Alat Ukur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Temp'!$L$3:$L$72</c:f>
              <c:numCache>
                <c:formatCode>_-* #,##0.000_-;\-* #,##0.000_-;_-* "-"_-;_-@_-</c:formatCode>
                <c:ptCount val="70"/>
                <c:pt idx="0">
                  <c:v>2.3904572186688425E-3</c:v>
                </c:pt>
                <c:pt idx="1">
                  <c:v>1.5537971921347104E-2</c:v>
                </c:pt>
                <c:pt idx="2">
                  <c:v>2.0916500663351868E-2</c:v>
                </c:pt>
                <c:pt idx="3">
                  <c:v>1.7928429140015946E-2</c:v>
                </c:pt>
                <c:pt idx="4">
                  <c:v>1.5537971921346999E-3</c:v>
                </c:pt>
                <c:pt idx="5">
                  <c:v>1.936270347121706E-2</c:v>
                </c:pt>
                <c:pt idx="6">
                  <c:v>2.9880715233359841E-2</c:v>
                </c:pt>
                <c:pt idx="7">
                  <c:v>2.3904572186687789E-2</c:v>
                </c:pt>
                <c:pt idx="8">
                  <c:v>5.7370973248050947E-2</c:v>
                </c:pt>
                <c:pt idx="9">
                  <c:v>4.3028229936038317E-2</c:v>
                </c:pt>
                <c:pt idx="10">
                  <c:v>4.3028229936038317E-2</c:v>
                </c:pt>
                <c:pt idx="11">
                  <c:v>4.7809144373375995E-2</c:v>
                </c:pt>
                <c:pt idx="12">
                  <c:v>5.7370973248050947E-2</c:v>
                </c:pt>
                <c:pt idx="13">
                  <c:v>4.3028229936038102E-2</c:v>
                </c:pt>
                <c:pt idx="14">
                  <c:v>3.3466401061363157E-2</c:v>
                </c:pt>
                <c:pt idx="15">
                  <c:v>3.5856858280031892E-2</c:v>
                </c:pt>
                <c:pt idx="16">
                  <c:v>3.8247315498700633E-2</c:v>
                </c:pt>
                <c:pt idx="17">
                  <c:v>3.1075943842693996E-2</c:v>
                </c:pt>
                <c:pt idx="18">
                  <c:v>3.5856858280031892E-2</c:v>
                </c:pt>
                <c:pt idx="19">
                  <c:v>2.9880715233359841E-2</c:v>
                </c:pt>
                <c:pt idx="20">
                  <c:v>3.5856858280031892E-2</c:v>
                </c:pt>
                <c:pt idx="21">
                  <c:v>4.0279204134569035E-2</c:v>
                </c:pt>
                <c:pt idx="22">
                  <c:v>2.9880715233359841E-2</c:v>
                </c:pt>
                <c:pt idx="23">
                  <c:v>4.3028229936038102E-2</c:v>
                </c:pt>
                <c:pt idx="24">
                  <c:v>4.4821072850039757E-2</c:v>
                </c:pt>
                <c:pt idx="25">
                  <c:v>4.4821072850039757E-2</c:v>
                </c:pt>
                <c:pt idx="26">
                  <c:v>4.3267275657905273E-2</c:v>
                </c:pt>
                <c:pt idx="27">
                  <c:v>4.4821072850039757E-2</c:v>
                </c:pt>
                <c:pt idx="28">
                  <c:v>3.8844929803367713E-2</c:v>
                </c:pt>
                <c:pt idx="29">
                  <c:v>4.7809144373375578E-2</c:v>
                </c:pt>
                <c:pt idx="30">
                  <c:v>4.0279204134569035E-2</c:v>
                </c:pt>
                <c:pt idx="31">
                  <c:v>5.9761430466719681E-2</c:v>
                </c:pt>
                <c:pt idx="32">
                  <c:v>6.2749501990055495E-2</c:v>
                </c:pt>
                <c:pt idx="33">
                  <c:v>6.7171847844592639E-2</c:v>
                </c:pt>
                <c:pt idx="34">
                  <c:v>6.6932802122726315E-2</c:v>
                </c:pt>
                <c:pt idx="35">
                  <c:v>7.1713716560063784E-2</c:v>
                </c:pt>
                <c:pt idx="36">
                  <c:v>5.9761430466719681E-2</c:v>
                </c:pt>
                <c:pt idx="37">
                  <c:v>6.5737573513391309E-2</c:v>
                </c:pt>
                <c:pt idx="38">
                  <c:v>6.6932802122726315E-2</c:v>
                </c:pt>
                <c:pt idx="39">
                  <c:v>7.1713716560063784E-2</c:v>
                </c:pt>
                <c:pt idx="40">
                  <c:v>7.4104173778732102E-2</c:v>
                </c:pt>
                <c:pt idx="41">
                  <c:v>6.6932802122726315E-2</c:v>
                </c:pt>
                <c:pt idx="42">
                  <c:v>7.1713716560063784E-2</c:v>
                </c:pt>
                <c:pt idx="43">
                  <c:v>7.0159919367928453E-2</c:v>
                </c:pt>
                <c:pt idx="44">
                  <c:v>6.6932802122726315E-2</c:v>
                </c:pt>
                <c:pt idx="45">
                  <c:v>8.36660026534079E-2</c:v>
                </c:pt>
                <c:pt idx="46">
                  <c:v>8.36660026534079E-2</c:v>
                </c:pt>
                <c:pt idx="47">
                  <c:v>7.3147990891264267E-2</c:v>
                </c:pt>
                <c:pt idx="48">
                  <c:v>7.4701788083399598E-2</c:v>
                </c:pt>
                <c:pt idx="49">
                  <c:v>7.4104173778732102E-2</c:v>
                </c:pt>
                <c:pt idx="50">
                  <c:v>5.9761430466719681E-2</c:v>
                </c:pt>
                <c:pt idx="51">
                  <c:v>0.16374631947881163</c:v>
                </c:pt>
                <c:pt idx="52">
                  <c:v>0.10757057484009526</c:v>
                </c:pt>
                <c:pt idx="53">
                  <c:v>0.11952286093343936</c:v>
                </c:pt>
                <c:pt idx="54">
                  <c:v>0.11115626066809857</c:v>
                </c:pt>
                <c:pt idx="55">
                  <c:v>0.11952286093343936</c:v>
                </c:pt>
                <c:pt idx="56">
                  <c:v>0.14103697590145842</c:v>
                </c:pt>
                <c:pt idx="57">
                  <c:v>0.1338656042454518</c:v>
                </c:pt>
                <c:pt idx="58">
                  <c:v>0.14103697590145842</c:v>
                </c:pt>
                <c:pt idx="59">
                  <c:v>0.1338656042454518</c:v>
                </c:pt>
                <c:pt idx="60">
                  <c:v>0.14462266172946173</c:v>
                </c:pt>
                <c:pt idx="61">
                  <c:v>0.1338656042454518</c:v>
                </c:pt>
                <c:pt idx="62">
                  <c:v>8.7251688481410364E-2</c:v>
                </c:pt>
                <c:pt idx="63">
                  <c:v>0.1386465186827901</c:v>
                </c:pt>
                <c:pt idx="64">
                  <c:v>0.11713240371477021</c:v>
                </c:pt>
                <c:pt idx="65">
                  <c:v>4.4223458545372255E-2</c:v>
                </c:pt>
                <c:pt idx="66">
                  <c:v>0.1733081483534874</c:v>
                </c:pt>
                <c:pt idx="67">
                  <c:v>0.15657494782280584</c:v>
                </c:pt>
                <c:pt idx="68">
                  <c:v>0.10757057484009526</c:v>
                </c:pt>
                <c:pt idx="69">
                  <c:v>0.24502186491355035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58-403C-A50E-5E2F4E16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392318216"/>
        <c:axId val="39232772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'Sampling Data Temp'!$J$3:$J$72</c15:sqref>
                        </c15:formulaRef>
                      </c:ext>
                    </c:extLst>
                    <c:numCache>
                      <c:formatCode>General</c:formatCode>
                      <c:ptCount val="70"/>
                      <c:pt idx="0">
                        <c:v>4.18</c:v>
                      </c:pt>
                      <c:pt idx="1">
                        <c:v>5.37</c:v>
                      </c:pt>
                      <c:pt idx="2">
                        <c:v>6.375</c:v>
                      </c:pt>
                      <c:pt idx="3">
                        <c:v>7.25</c:v>
                      </c:pt>
                      <c:pt idx="4">
                        <c:v>8.1869999999999994</c:v>
                      </c:pt>
                      <c:pt idx="5">
                        <c:v>9.0619999999999994</c:v>
                      </c:pt>
                      <c:pt idx="6">
                        <c:v>10.75</c:v>
                      </c:pt>
                      <c:pt idx="7">
                        <c:v>12</c:v>
                      </c:pt>
                      <c:pt idx="8">
                        <c:v>13.18</c:v>
                      </c:pt>
                      <c:pt idx="9">
                        <c:v>14.06</c:v>
                      </c:pt>
                      <c:pt idx="10">
                        <c:v>15.06</c:v>
                      </c:pt>
                      <c:pt idx="11">
                        <c:v>16.600000000000001</c:v>
                      </c:pt>
                      <c:pt idx="12">
                        <c:v>18.18</c:v>
                      </c:pt>
                      <c:pt idx="13">
                        <c:v>19.059999999999999</c:v>
                      </c:pt>
                      <c:pt idx="14">
                        <c:v>20.18</c:v>
                      </c:pt>
                      <c:pt idx="15">
                        <c:v>21</c:v>
                      </c:pt>
                      <c:pt idx="16">
                        <c:v>22.12</c:v>
                      </c:pt>
                      <c:pt idx="17">
                        <c:v>23.06</c:v>
                      </c:pt>
                      <c:pt idx="18">
                        <c:v>24</c:v>
                      </c:pt>
                      <c:pt idx="19">
                        <c:v>24.75</c:v>
                      </c:pt>
                      <c:pt idx="20">
                        <c:v>25</c:v>
                      </c:pt>
                      <c:pt idx="21">
                        <c:v>25.437000000000001</c:v>
                      </c:pt>
                      <c:pt idx="22">
                        <c:v>26.25</c:v>
                      </c:pt>
                      <c:pt idx="23">
                        <c:v>28.06</c:v>
                      </c:pt>
                      <c:pt idx="24">
                        <c:v>28.375</c:v>
                      </c:pt>
                      <c:pt idx="25">
                        <c:v>28.875</c:v>
                      </c:pt>
                      <c:pt idx="26">
                        <c:v>29.062000000000001</c:v>
                      </c:pt>
                      <c:pt idx="27">
                        <c:v>29.375</c:v>
                      </c:pt>
                      <c:pt idx="28">
                        <c:v>29.625</c:v>
                      </c:pt>
                      <c:pt idx="29">
                        <c:v>30</c:v>
                      </c:pt>
                      <c:pt idx="30">
                        <c:v>30.437000000000001</c:v>
                      </c:pt>
                      <c:pt idx="31">
                        <c:v>32.5</c:v>
                      </c:pt>
                      <c:pt idx="32">
                        <c:v>33.125</c:v>
                      </c:pt>
                      <c:pt idx="33">
                        <c:v>34.561999999999998</c:v>
                      </c:pt>
                      <c:pt idx="34">
                        <c:v>35.56</c:v>
                      </c:pt>
                      <c:pt idx="35">
                        <c:v>36</c:v>
                      </c:pt>
                      <c:pt idx="36">
                        <c:v>36.5</c:v>
                      </c:pt>
                      <c:pt idx="37">
                        <c:v>36.75</c:v>
                      </c:pt>
                      <c:pt idx="38">
                        <c:v>37.06</c:v>
                      </c:pt>
                      <c:pt idx="39">
                        <c:v>37.5</c:v>
                      </c:pt>
                      <c:pt idx="40">
                        <c:v>38.119999999999997</c:v>
                      </c:pt>
                      <c:pt idx="41">
                        <c:v>38.56</c:v>
                      </c:pt>
                      <c:pt idx="42">
                        <c:v>39</c:v>
                      </c:pt>
                      <c:pt idx="43">
                        <c:v>39.686999999999998</c:v>
                      </c:pt>
                      <c:pt idx="44">
                        <c:v>40.56</c:v>
                      </c:pt>
                      <c:pt idx="45">
                        <c:v>41.5</c:v>
                      </c:pt>
                      <c:pt idx="46">
                        <c:v>42</c:v>
                      </c:pt>
                      <c:pt idx="47">
                        <c:v>42.811999999999998</c:v>
                      </c:pt>
                      <c:pt idx="48">
                        <c:v>43.625</c:v>
                      </c:pt>
                      <c:pt idx="49">
                        <c:v>44.12</c:v>
                      </c:pt>
                      <c:pt idx="50">
                        <c:v>44.5</c:v>
                      </c:pt>
                      <c:pt idx="51">
                        <c:v>45.87</c:v>
                      </c:pt>
                      <c:pt idx="52">
                        <c:v>46.4</c:v>
                      </c:pt>
                      <c:pt idx="53">
                        <c:v>47</c:v>
                      </c:pt>
                      <c:pt idx="54">
                        <c:v>47.93</c:v>
                      </c:pt>
                      <c:pt idx="55">
                        <c:v>48.5</c:v>
                      </c:pt>
                      <c:pt idx="56">
                        <c:v>49.68</c:v>
                      </c:pt>
                      <c:pt idx="57">
                        <c:v>50.12</c:v>
                      </c:pt>
                      <c:pt idx="58">
                        <c:v>50.68</c:v>
                      </c:pt>
                      <c:pt idx="59">
                        <c:v>51.62</c:v>
                      </c:pt>
                      <c:pt idx="60">
                        <c:v>52.81</c:v>
                      </c:pt>
                      <c:pt idx="61">
                        <c:v>53.62</c:v>
                      </c:pt>
                      <c:pt idx="62">
                        <c:v>54.43</c:v>
                      </c:pt>
                      <c:pt idx="63">
                        <c:v>55.06</c:v>
                      </c:pt>
                      <c:pt idx="64">
                        <c:v>55.68</c:v>
                      </c:pt>
                      <c:pt idx="65">
                        <c:v>56.37</c:v>
                      </c:pt>
                      <c:pt idx="66">
                        <c:v>56.75</c:v>
                      </c:pt>
                      <c:pt idx="67">
                        <c:v>57.31</c:v>
                      </c:pt>
                      <c:pt idx="68">
                        <c:v>58</c:v>
                      </c:pt>
                      <c:pt idx="69">
                        <c:v>59.75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558-403C-A50E-5E2F4E1606F5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'Sampling Data Temp'!$K$3:$K$72</c15:sqref>
                        </c15:formulaRef>
                      </c:ext>
                    </c:extLst>
                    <c:numCache>
                      <c:formatCode>0.00%</c:formatCode>
                      <c:ptCount val="70"/>
                      <c:pt idx="0">
                        <c:v>4.7619047619048716E-3</c:v>
                      </c:pt>
                      <c:pt idx="1">
                        <c:v>2.3636363636363619E-2</c:v>
                      </c:pt>
                      <c:pt idx="2">
                        <c:v>2.8225806451612875E-2</c:v>
                      </c:pt>
                      <c:pt idx="3">
                        <c:v>2.0270270270270316E-2</c:v>
                      </c:pt>
                      <c:pt idx="4">
                        <c:v>1.5853658536585245E-3</c:v>
                      </c:pt>
                      <c:pt idx="5">
                        <c:v>1.8202247191011128E-2</c:v>
                      </c:pt>
                      <c:pt idx="6">
                        <c:v>2.3809523809523808E-2</c:v>
                      </c:pt>
                      <c:pt idx="7">
                        <c:v>1.6949152542372819E-2</c:v>
                      </c:pt>
                      <c:pt idx="8">
                        <c:v>3.7795275590551215E-2</c:v>
                      </c:pt>
                      <c:pt idx="9">
                        <c:v>2.6277372262773813E-2</c:v>
                      </c:pt>
                      <c:pt idx="10">
                        <c:v>2.4489795918367429E-2</c:v>
                      </c:pt>
                      <c:pt idx="11">
                        <c:v>2.4691358024691492E-2</c:v>
                      </c:pt>
                      <c:pt idx="12">
                        <c:v>2.7118644067796634E-2</c:v>
                      </c:pt>
                      <c:pt idx="13">
                        <c:v>1.9251336898395692E-2</c:v>
                      </c:pt>
                      <c:pt idx="14">
                        <c:v>1.4070351758794028E-2</c:v>
                      </c:pt>
                      <c:pt idx="15">
                        <c:v>1.4492753623188441E-2</c:v>
                      </c:pt>
                      <c:pt idx="16">
                        <c:v>1.467889908256882E-2</c:v>
                      </c:pt>
                      <c:pt idx="17">
                        <c:v>1.1403508771929737E-2</c:v>
                      </c:pt>
                      <c:pt idx="18">
                        <c:v>1.2658227848101297E-2</c:v>
                      </c:pt>
                      <c:pt idx="19">
                        <c:v>1.020408163265306E-2</c:v>
                      </c:pt>
                      <c:pt idx="20">
                        <c:v>1.2145748987854281E-2</c:v>
                      </c:pt>
                      <c:pt idx="21">
                        <c:v>1.3426294820717121E-2</c:v>
                      </c:pt>
                      <c:pt idx="22">
                        <c:v>9.6153846153846159E-3</c:v>
                      </c:pt>
                      <c:pt idx="23">
                        <c:v>1.2996389891696731E-2</c:v>
                      </c:pt>
                      <c:pt idx="24">
                        <c:v>1.3392857142857142E-2</c:v>
                      </c:pt>
                      <c:pt idx="25">
                        <c:v>1.3157894736842105E-2</c:v>
                      </c:pt>
                      <c:pt idx="26">
                        <c:v>1.2613240418118532E-2</c:v>
                      </c:pt>
                      <c:pt idx="27">
                        <c:v>1.2931034482758621E-2</c:v>
                      </c:pt>
                      <c:pt idx="28">
                        <c:v>1.109215017064844E-2</c:v>
                      </c:pt>
                      <c:pt idx="29">
                        <c:v>1.3513513513513466E-2</c:v>
                      </c:pt>
                      <c:pt idx="30">
                        <c:v>1.1196013289036535E-2</c:v>
                      </c:pt>
                      <c:pt idx="31">
                        <c:v>1.5625E-2</c:v>
                      </c:pt>
                      <c:pt idx="32">
                        <c:v>1.6104294478527563E-2</c:v>
                      </c:pt>
                      <c:pt idx="33">
                        <c:v>1.6529411764705813E-2</c:v>
                      </c:pt>
                      <c:pt idx="34">
                        <c:v>1.6000000000000066E-2</c:v>
                      </c:pt>
                      <c:pt idx="35">
                        <c:v>1.6949152542372923E-2</c:v>
                      </c:pt>
                      <c:pt idx="36">
                        <c:v>1.3888888888888888E-2</c:v>
                      </c:pt>
                      <c:pt idx="37">
                        <c:v>1.5193370165745776E-2</c:v>
                      </c:pt>
                      <c:pt idx="38">
                        <c:v>1.534246575342472E-2</c:v>
                      </c:pt>
                      <c:pt idx="39">
                        <c:v>1.6260162601626056E-2</c:v>
                      </c:pt>
                      <c:pt idx="40">
                        <c:v>1.6533333333333265E-2</c:v>
                      </c:pt>
                      <c:pt idx="41">
                        <c:v>1.4736842105263218E-2</c:v>
                      </c:pt>
                      <c:pt idx="42">
                        <c:v>1.5625000000000038E-2</c:v>
                      </c:pt>
                      <c:pt idx="43">
                        <c:v>1.5012787723785068E-2</c:v>
                      </c:pt>
                      <c:pt idx="44">
                        <c:v>1.4000000000000058E-2</c:v>
                      </c:pt>
                      <c:pt idx="45">
                        <c:v>1.715686274509811E-2</c:v>
                      </c:pt>
                      <c:pt idx="46">
                        <c:v>1.6949152542372951E-2</c:v>
                      </c:pt>
                      <c:pt idx="47">
                        <c:v>1.450236966824632E-2</c:v>
                      </c:pt>
                      <c:pt idx="48">
                        <c:v>1.4534883720930232E-2</c:v>
                      </c:pt>
                      <c:pt idx="49">
                        <c:v>1.4252873563218332E-2</c:v>
                      </c:pt>
                      <c:pt idx="50">
                        <c:v>1.1363636363636364E-2</c:v>
                      </c:pt>
                      <c:pt idx="51">
                        <c:v>3.0786516853932525E-2</c:v>
                      </c:pt>
                      <c:pt idx="52">
                        <c:v>1.9780219780219748E-2</c:v>
                      </c:pt>
                      <c:pt idx="53">
                        <c:v>2.1739130434782608E-2</c:v>
                      </c:pt>
                      <c:pt idx="54">
                        <c:v>1.9787234042553184E-2</c:v>
                      </c:pt>
                      <c:pt idx="55">
                        <c:v>2.1052631578947368E-2</c:v>
                      </c:pt>
                      <c:pt idx="56">
                        <c:v>2.432989690721649E-2</c:v>
                      </c:pt>
                      <c:pt idx="57">
                        <c:v>2.2857142857142805E-2</c:v>
                      </c:pt>
                      <c:pt idx="58">
                        <c:v>2.3838383838383832E-2</c:v>
                      </c:pt>
                      <c:pt idx="59">
                        <c:v>2.2178217821782129E-2</c:v>
                      </c:pt>
                      <c:pt idx="60">
                        <c:v>2.344961240310079E-2</c:v>
                      </c:pt>
                      <c:pt idx="61">
                        <c:v>2.1333333333333284E-2</c:v>
                      </c:pt>
                      <c:pt idx="62">
                        <c:v>1.3594040968342585E-2</c:v>
                      </c:pt>
                      <c:pt idx="63">
                        <c:v>2.1521335807050162E-2</c:v>
                      </c:pt>
                      <c:pt idx="64">
                        <c:v>1.7915904936014568E-2</c:v>
                      </c:pt>
                      <c:pt idx="65">
                        <c:v>6.6071428571428115E-3</c:v>
                      </c:pt>
                      <c:pt idx="66">
                        <c:v>2.6220614828209816E-2</c:v>
                      </c:pt>
                      <c:pt idx="67">
                        <c:v>2.3392857142857184E-2</c:v>
                      </c:pt>
                      <c:pt idx="68">
                        <c:v>1.5761821366024494E-2</c:v>
                      </c:pt>
                      <c:pt idx="69">
                        <c:v>3.5528596187174993E-2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58-403C-A50E-5E2F4E1606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0"/>
          <c:order val="0"/>
          <c:tx>
            <c:v>Suhu Termometer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Temp'!$I$3:$I$72</c:f>
              <c:numCache>
                <c:formatCode>General</c:formatCode>
                <c:ptCount val="70"/>
                <c:pt idx="0">
                  <c:v>4.2</c:v>
                </c:pt>
                <c:pt idx="1">
                  <c:v>5.5</c:v>
                </c:pt>
                <c:pt idx="2">
                  <c:v>6.2</c:v>
                </c:pt>
                <c:pt idx="3">
                  <c:v>7.4</c:v>
                </c:pt>
                <c:pt idx="4">
                  <c:v>8.1999999999999993</c:v>
                </c:pt>
                <c:pt idx="5">
                  <c:v>8.9</c:v>
                </c:pt>
                <c:pt idx="6">
                  <c:v>10.5</c:v>
                </c:pt>
                <c:pt idx="7">
                  <c:v>11.8</c:v>
                </c:pt>
                <c:pt idx="8">
                  <c:v>12.7</c:v>
                </c:pt>
                <c:pt idx="9">
                  <c:v>13.7</c:v>
                </c:pt>
                <c:pt idx="10">
                  <c:v>14.7</c:v>
                </c:pt>
                <c:pt idx="11">
                  <c:v>16.2</c:v>
                </c:pt>
                <c:pt idx="12">
                  <c:v>17.7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20.7</c:v>
                </c:pt>
                <c:pt idx="16">
                  <c:v>21.8</c:v>
                </c:pt>
                <c:pt idx="17">
                  <c:v>22.8</c:v>
                </c:pt>
                <c:pt idx="18">
                  <c:v>23.7</c:v>
                </c:pt>
                <c:pt idx="19">
                  <c:v>24.5</c:v>
                </c:pt>
                <c:pt idx="20">
                  <c:v>24.7</c:v>
                </c:pt>
                <c:pt idx="21">
                  <c:v>25.1</c:v>
                </c:pt>
                <c:pt idx="22">
                  <c:v>26</c:v>
                </c:pt>
                <c:pt idx="23">
                  <c:v>27.7</c:v>
                </c:pt>
                <c:pt idx="24">
                  <c:v>28</c:v>
                </c:pt>
                <c:pt idx="25">
                  <c:v>28.5</c:v>
                </c:pt>
                <c:pt idx="26">
                  <c:v>28.7</c:v>
                </c:pt>
                <c:pt idx="27">
                  <c:v>29</c:v>
                </c:pt>
                <c:pt idx="28">
                  <c:v>29.3</c:v>
                </c:pt>
                <c:pt idx="29">
                  <c:v>29.6</c:v>
                </c:pt>
                <c:pt idx="30">
                  <c:v>30.1</c:v>
                </c:pt>
                <c:pt idx="31">
                  <c:v>32</c:v>
                </c:pt>
                <c:pt idx="32">
                  <c:v>32.6</c:v>
                </c:pt>
                <c:pt idx="33">
                  <c:v>34</c:v>
                </c:pt>
                <c:pt idx="34">
                  <c:v>35</c:v>
                </c:pt>
                <c:pt idx="35">
                  <c:v>35.4</c:v>
                </c:pt>
                <c:pt idx="36">
                  <c:v>36</c:v>
                </c:pt>
                <c:pt idx="37">
                  <c:v>36.200000000000003</c:v>
                </c:pt>
                <c:pt idx="38">
                  <c:v>36.5</c:v>
                </c:pt>
                <c:pt idx="39">
                  <c:v>36.9</c:v>
                </c:pt>
                <c:pt idx="40">
                  <c:v>37.5</c:v>
                </c:pt>
                <c:pt idx="41">
                  <c:v>38</c:v>
                </c:pt>
                <c:pt idx="42">
                  <c:v>38.4</c:v>
                </c:pt>
                <c:pt idx="43">
                  <c:v>39.1</c:v>
                </c:pt>
                <c:pt idx="44">
                  <c:v>40</c:v>
                </c:pt>
                <c:pt idx="45">
                  <c:v>40.799999999999997</c:v>
                </c:pt>
                <c:pt idx="46">
                  <c:v>41.3</c:v>
                </c:pt>
                <c:pt idx="47">
                  <c:v>42.2</c:v>
                </c:pt>
                <c:pt idx="48">
                  <c:v>43</c:v>
                </c:pt>
                <c:pt idx="49">
                  <c:v>43.5</c:v>
                </c:pt>
                <c:pt idx="50">
                  <c:v>44</c:v>
                </c:pt>
                <c:pt idx="51">
                  <c:v>44.5</c:v>
                </c:pt>
                <c:pt idx="52">
                  <c:v>45.5</c:v>
                </c:pt>
                <c:pt idx="53">
                  <c:v>46</c:v>
                </c:pt>
                <c:pt idx="54">
                  <c:v>47</c:v>
                </c:pt>
                <c:pt idx="55">
                  <c:v>47.5</c:v>
                </c:pt>
                <c:pt idx="56">
                  <c:v>48.5</c:v>
                </c:pt>
                <c:pt idx="57">
                  <c:v>49</c:v>
                </c:pt>
                <c:pt idx="58">
                  <c:v>49.5</c:v>
                </c:pt>
                <c:pt idx="59">
                  <c:v>50.5</c:v>
                </c:pt>
                <c:pt idx="60">
                  <c:v>51.6</c:v>
                </c:pt>
                <c:pt idx="61">
                  <c:v>52.5</c:v>
                </c:pt>
                <c:pt idx="62">
                  <c:v>53.7</c:v>
                </c:pt>
                <c:pt idx="63">
                  <c:v>53.9</c:v>
                </c:pt>
                <c:pt idx="64">
                  <c:v>54.7</c:v>
                </c:pt>
                <c:pt idx="65">
                  <c:v>56</c:v>
                </c:pt>
                <c:pt idx="66">
                  <c:v>55.3</c:v>
                </c:pt>
                <c:pt idx="67">
                  <c:v>56</c:v>
                </c:pt>
                <c:pt idx="68">
                  <c:v>57.1</c:v>
                </c:pt>
                <c:pt idx="69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8-403C-A50E-5E2F4E16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562016"/>
        <c:axId val="798558736"/>
      </c:lineChart>
      <c:valAx>
        <c:axId val="3923277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</a:t>
                </a:r>
                <a:r>
                  <a:rPr lang="en-ID" baseline="0"/>
                  <a:t> 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318216"/>
        <c:crosses val="max"/>
        <c:crossBetween val="between"/>
      </c:valAx>
      <c:catAx>
        <c:axId val="392318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Urutan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327728"/>
        <c:crosses val="autoZero"/>
        <c:auto val="1"/>
        <c:lblAlgn val="ctr"/>
        <c:lblOffset val="100"/>
        <c:noMultiLvlLbl val="0"/>
      </c:catAx>
      <c:valAx>
        <c:axId val="798558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Suhu (</a:t>
                </a:r>
                <a:r>
                  <a:rPr lang="en-ID" baseline="30000"/>
                  <a:t>0 </a:t>
                </a:r>
                <a:r>
                  <a:rPr lang="en-ID" baseline="0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562016"/>
        <c:crosses val="autoZero"/>
        <c:crossBetween val="between"/>
      </c:valAx>
      <c:catAx>
        <c:axId val="798562016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5587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Suhu Termometer</c:v>
          </c:tx>
          <c:spPr>
            <a:ln w="2857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Temp'!$U$3:$U$72</c:f>
              <c:numCache>
                <c:formatCode>General</c:formatCode>
                <c:ptCount val="70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4.5999999999999996</c:v>
                </c:pt>
                <c:pt idx="4">
                  <c:v>5.0999999999999996</c:v>
                </c:pt>
                <c:pt idx="5">
                  <c:v>5.6</c:v>
                </c:pt>
                <c:pt idx="6">
                  <c:v>5.9</c:v>
                </c:pt>
                <c:pt idx="7">
                  <c:v>6.5</c:v>
                </c:pt>
                <c:pt idx="8">
                  <c:v>7</c:v>
                </c:pt>
                <c:pt idx="9">
                  <c:v>7.6</c:v>
                </c:pt>
                <c:pt idx="10">
                  <c:v>8.1</c:v>
                </c:pt>
                <c:pt idx="11">
                  <c:v>8.6999999999999993</c:v>
                </c:pt>
                <c:pt idx="12">
                  <c:v>9.5</c:v>
                </c:pt>
                <c:pt idx="13">
                  <c:v>10.5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14</c:v>
                </c:pt>
                <c:pt idx="20">
                  <c:v>15.8</c:v>
                </c:pt>
                <c:pt idx="21">
                  <c:v>16.100000000000001</c:v>
                </c:pt>
                <c:pt idx="22">
                  <c:v>18</c:v>
                </c:pt>
                <c:pt idx="23">
                  <c:v>19.100000000000001</c:v>
                </c:pt>
                <c:pt idx="24">
                  <c:v>20</c:v>
                </c:pt>
                <c:pt idx="25">
                  <c:v>21</c:v>
                </c:pt>
                <c:pt idx="26">
                  <c:v>21.6</c:v>
                </c:pt>
                <c:pt idx="27">
                  <c:v>22.5</c:v>
                </c:pt>
                <c:pt idx="28">
                  <c:v>23.8</c:v>
                </c:pt>
                <c:pt idx="29">
                  <c:v>24.5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28.1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31.5</c:v>
                </c:pt>
                <c:pt idx="38">
                  <c:v>32</c:v>
                </c:pt>
                <c:pt idx="39">
                  <c:v>32.5</c:v>
                </c:pt>
                <c:pt idx="40">
                  <c:v>33.1</c:v>
                </c:pt>
                <c:pt idx="41">
                  <c:v>34.5</c:v>
                </c:pt>
                <c:pt idx="42">
                  <c:v>35.1</c:v>
                </c:pt>
                <c:pt idx="43">
                  <c:v>36.1</c:v>
                </c:pt>
                <c:pt idx="44">
                  <c:v>36.6</c:v>
                </c:pt>
                <c:pt idx="45">
                  <c:v>37</c:v>
                </c:pt>
                <c:pt idx="46">
                  <c:v>38.5</c:v>
                </c:pt>
                <c:pt idx="47">
                  <c:v>39.5</c:v>
                </c:pt>
                <c:pt idx="48">
                  <c:v>40.6</c:v>
                </c:pt>
                <c:pt idx="49">
                  <c:v>42.1</c:v>
                </c:pt>
                <c:pt idx="50">
                  <c:v>43.5</c:v>
                </c:pt>
                <c:pt idx="51">
                  <c:v>44.6</c:v>
                </c:pt>
                <c:pt idx="52">
                  <c:v>45.1</c:v>
                </c:pt>
                <c:pt idx="53">
                  <c:v>46.1</c:v>
                </c:pt>
                <c:pt idx="54">
                  <c:v>47</c:v>
                </c:pt>
                <c:pt idx="55">
                  <c:v>47.6</c:v>
                </c:pt>
                <c:pt idx="56">
                  <c:v>48.4</c:v>
                </c:pt>
                <c:pt idx="57">
                  <c:v>49.1</c:v>
                </c:pt>
                <c:pt idx="58">
                  <c:v>50.1</c:v>
                </c:pt>
                <c:pt idx="59">
                  <c:v>50.4</c:v>
                </c:pt>
                <c:pt idx="60">
                  <c:v>51.4</c:v>
                </c:pt>
                <c:pt idx="61">
                  <c:v>52</c:v>
                </c:pt>
                <c:pt idx="62">
                  <c:v>52.9</c:v>
                </c:pt>
                <c:pt idx="63">
                  <c:v>53.8</c:v>
                </c:pt>
                <c:pt idx="64">
                  <c:v>55.4</c:v>
                </c:pt>
                <c:pt idx="65">
                  <c:v>56</c:v>
                </c:pt>
                <c:pt idx="66">
                  <c:v>57</c:v>
                </c:pt>
                <c:pt idx="67">
                  <c:v>58</c:v>
                </c:pt>
                <c:pt idx="68">
                  <c:v>59.5</c:v>
                </c:pt>
                <c:pt idx="6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7-4027-A862-D20C845A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42632"/>
        <c:axId val="7950429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3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shade val="86000"/>
                      </a:schemeClr>
                    </a:solidFill>
                    <a:ln w="9525">
                      <a:solidFill>
                        <a:schemeClr val="accent3">
                          <a:shade val="86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'Sampling Data Temp'!$V$3:$V$72</c15:sqref>
                        </c15:formulaRef>
                      </c:ext>
                    </c:extLst>
                    <c:numCache>
                      <c:formatCode>0.00</c:formatCode>
                      <c:ptCount val="70"/>
                      <c:pt idx="0">
                        <c:v>3.12</c:v>
                      </c:pt>
                      <c:pt idx="1">
                        <c:v>3.56</c:v>
                      </c:pt>
                      <c:pt idx="2">
                        <c:v>4.0999999999999996</c:v>
                      </c:pt>
                      <c:pt idx="3">
                        <c:v>4.5</c:v>
                      </c:pt>
                      <c:pt idx="4">
                        <c:v>5.23</c:v>
                      </c:pt>
                      <c:pt idx="5">
                        <c:v>5.72</c:v>
                      </c:pt>
                      <c:pt idx="6">
                        <c:v>6.125</c:v>
                      </c:pt>
                      <c:pt idx="7">
                        <c:v>6.4530000000000003</c:v>
                      </c:pt>
                      <c:pt idx="8">
                        <c:v>7.12</c:v>
                      </c:pt>
                      <c:pt idx="9">
                        <c:v>7.52</c:v>
                      </c:pt>
                      <c:pt idx="10">
                        <c:v>8.0250000000000004</c:v>
                      </c:pt>
                      <c:pt idx="11">
                        <c:v>8.5890000000000004</c:v>
                      </c:pt>
                      <c:pt idx="12">
                        <c:v>9.3469999999999995</c:v>
                      </c:pt>
                      <c:pt idx="13">
                        <c:v>10.324</c:v>
                      </c:pt>
                      <c:pt idx="14">
                        <c:v>11.183</c:v>
                      </c:pt>
                      <c:pt idx="15">
                        <c:v>11.891999999999999</c:v>
                      </c:pt>
                      <c:pt idx="16">
                        <c:v>12.347</c:v>
                      </c:pt>
                      <c:pt idx="17">
                        <c:v>12.789</c:v>
                      </c:pt>
                      <c:pt idx="18">
                        <c:v>13.343999999999999</c:v>
                      </c:pt>
                      <c:pt idx="19">
                        <c:v>13.811999999999999</c:v>
                      </c:pt>
                      <c:pt idx="20">
                        <c:v>15.637</c:v>
                      </c:pt>
                      <c:pt idx="21">
                        <c:v>15.891999999999999</c:v>
                      </c:pt>
                      <c:pt idx="22">
                        <c:v>17.646999999999998</c:v>
                      </c:pt>
                      <c:pt idx="23">
                        <c:v>18.850000000000001</c:v>
                      </c:pt>
                      <c:pt idx="24">
                        <c:v>19.681999999999999</c:v>
                      </c:pt>
                      <c:pt idx="25">
                        <c:v>20.757999999999999</c:v>
                      </c:pt>
                      <c:pt idx="26">
                        <c:v>21.375</c:v>
                      </c:pt>
                      <c:pt idx="27">
                        <c:v>22.274999999999999</c:v>
                      </c:pt>
                      <c:pt idx="28">
                        <c:v>23.638000000000002</c:v>
                      </c:pt>
                      <c:pt idx="29">
                        <c:v>24.274999999999999</c:v>
                      </c:pt>
                      <c:pt idx="30">
                        <c:v>24.707999999999998</c:v>
                      </c:pt>
                      <c:pt idx="31">
                        <c:v>25.681000000000001</c:v>
                      </c:pt>
                      <c:pt idx="32">
                        <c:v>26.672999999999998</c:v>
                      </c:pt>
                      <c:pt idx="33">
                        <c:v>27.704999999999998</c:v>
                      </c:pt>
                      <c:pt idx="34">
                        <c:v>28.614000000000001</c:v>
                      </c:pt>
                      <c:pt idx="35">
                        <c:v>29.631</c:v>
                      </c:pt>
                      <c:pt idx="36">
                        <c:v>30.66</c:v>
                      </c:pt>
                      <c:pt idx="37">
                        <c:v>31.167000000000002</c:v>
                      </c:pt>
                      <c:pt idx="38">
                        <c:v>31.625</c:v>
                      </c:pt>
                      <c:pt idx="39">
                        <c:v>32.151000000000003</c:v>
                      </c:pt>
                      <c:pt idx="40">
                        <c:v>32.686</c:v>
                      </c:pt>
                      <c:pt idx="41">
                        <c:v>33.868000000000002</c:v>
                      </c:pt>
                      <c:pt idx="42">
                        <c:v>34.6843</c:v>
                      </c:pt>
                      <c:pt idx="43">
                        <c:v>35.723999999999997</c:v>
                      </c:pt>
                      <c:pt idx="44">
                        <c:v>36.124000000000002</c:v>
                      </c:pt>
                      <c:pt idx="45">
                        <c:v>36.487000000000002</c:v>
                      </c:pt>
                      <c:pt idx="46">
                        <c:v>37.869999999999997</c:v>
                      </c:pt>
                      <c:pt idx="47">
                        <c:v>38.83</c:v>
                      </c:pt>
                      <c:pt idx="48">
                        <c:v>39.950000000000003</c:v>
                      </c:pt>
                      <c:pt idx="49">
                        <c:v>41.625</c:v>
                      </c:pt>
                      <c:pt idx="50">
                        <c:v>42.667999999999999</c:v>
                      </c:pt>
                      <c:pt idx="51">
                        <c:v>43.945</c:v>
                      </c:pt>
                      <c:pt idx="52">
                        <c:v>44.457999999999998</c:v>
                      </c:pt>
                      <c:pt idx="53">
                        <c:v>45.424999999999997</c:v>
                      </c:pt>
                      <c:pt idx="54">
                        <c:v>46.276000000000003</c:v>
                      </c:pt>
                      <c:pt idx="55">
                        <c:v>46.704999999999998</c:v>
                      </c:pt>
                      <c:pt idx="56">
                        <c:v>47.594000000000001</c:v>
                      </c:pt>
                      <c:pt idx="57">
                        <c:v>48.237000000000002</c:v>
                      </c:pt>
                      <c:pt idx="58">
                        <c:v>49.323999999999998</c:v>
                      </c:pt>
                      <c:pt idx="59">
                        <c:v>49.679000000000002</c:v>
                      </c:pt>
                      <c:pt idx="60">
                        <c:v>50.624000000000002</c:v>
                      </c:pt>
                      <c:pt idx="61">
                        <c:v>51.356000000000002</c:v>
                      </c:pt>
                      <c:pt idx="62">
                        <c:v>52.152000000000001</c:v>
                      </c:pt>
                      <c:pt idx="63">
                        <c:v>52.875</c:v>
                      </c:pt>
                      <c:pt idx="64">
                        <c:v>54.567</c:v>
                      </c:pt>
                      <c:pt idx="65">
                        <c:v>55.381999999999998</c:v>
                      </c:pt>
                      <c:pt idx="66">
                        <c:v>56.045000000000002</c:v>
                      </c:pt>
                      <c:pt idx="67">
                        <c:v>57.127000000000002</c:v>
                      </c:pt>
                      <c:pt idx="68">
                        <c:v>58.460999999999999</c:v>
                      </c:pt>
                      <c:pt idx="69">
                        <c:v>58.984999999999999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3B7-4027-A862-D20C845A04B1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tint val="86000"/>
                      </a:schemeClr>
                    </a:solidFill>
                    <a:ln w="9525">
                      <a:solidFill>
                        <a:schemeClr val="accent3">
                          <a:tint val="86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'Sampling Data Temp'!$W$3:$W$72</c15:sqref>
                        </c15:formulaRef>
                      </c:ext>
                    </c:extLst>
                    <c:numCache>
                      <c:formatCode>0.00%</c:formatCode>
                      <c:ptCount val="70"/>
                      <c:pt idx="0">
                        <c:v>4.0000000000000036E-2</c:v>
                      </c:pt>
                      <c:pt idx="1">
                        <c:v>1.7142857142857158E-2</c:v>
                      </c:pt>
                      <c:pt idx="2">
                        <c:v>2.4999999999999911E-2</c:v>
                      </c:pt>
                      <c:pt idx="3">
                        <c:v>2.1739130434782532E-2</c:v>
                      </c:pt>
                      <c:pt idx="4">
                        <c:v>2.5490196078431528E-2</c:v>
                      </c:pt>
                      <c:pt idx="5">
                        <c:v>2.142857142857145E-2</c:v>
                      </c:pt>
                      <c:pt idx="6">
                        <c:v>3.8135593220338923E-2</c:v>
                      </c:pt>
                      <c:pt idx="7">
                        <c:v>7.2307692307691856E-3</c:v>
                      </c:pt>
                      <c:pt idx="8">
                        <c:v>1.7142857142857158E-2</c:v>
                      </c:pt>
                      <c:pt idx="9">
                        <c:v>1.0526315789473694E-2</c:v>
                      </c:pt>
                      <c:pt idx="10">
                        <c:v>9.259259259259172E-3</c:v>
                      </c:pt>
                      <c:pt idx="11">
                        <c:v>1.2758620689655045E-2</c:v>
                      </c:pt>
                      <c:pt idx="12">
                        <c:v>1.6105263157894786E-2</c:v>
                      </c:pt>
                      <c:pt idx="13">
                        <c:v>1.6761904761904776E-2</c:v>
                      </c:pt>
                      <c:pt idx="14">
                        <c:v>1.6636363636363619E-2</c:v>
                      </c:pt>
                      <c:pt idx="15">
                        <c:v>9.0000000000000444E-3</c:v>
                      </c:pt>
                      <c:pt idx="16">
                        <c:v>1.2240000000000037E-2</c:v>
                      </c:pt>
                      <c:pt idx="17">
                        <c:v>1.6230769230769253E-2</c:v>
                      </c:pt>
                      <c:pt idx="18">
                        <c:v>1.1555555555555598E-2</c:v>
                      </c:pt>
                      <c:pt idx="19">
                        <c:v>1.3428571428571472E-2</c:v>
                      </c:pt>
                      <c:pt idx="20">
                        <c:v>1.0316455696202547E-2</c:v>
                      </c:pt>
                      <c:pt idx="21">
                        <c:v>1.2919254658385214E-2</c:v>
                      </c:pt>
                      <c:pt idx="22">
                        <c:v>1.9611111111111197E-2</c:v>
                      </c:pt>
                      <c:pt idx="23">
                        <c:v>1.3089005235602092E-2</c:v>
                      </c:pt>
                      <c:pt idx="24">
                        <c:v>1.590000000000007E-2</c:v>
                      </c:pt>
                      <c:pt idx="25">
                        <c:v>1.1523809523809566E-2</c:v>
                      </c:pt>
                      <c:pt idx="26">
                        <c:v>1.0416666666666732E-2</c:v>
                      </c:pt>
                      <c:pt idx="27">
                        <c:v>1.0000000000000063E-2</c:v>
                      </c:pt>
                      <c:pt idx="28">
                        <c:v>6.8067226890755894E-3</c:v>
                      </c:pt>
                      <c:pt idx="29">
                        <c:v>9.1836734693878132E-3</c:v>
                      </c:pt>
                      <c:pt idx="30">
                        <c:v>1.1680000000000064E-2</c:v>
                      </c:pt>
                      <c:pt idx="31">
                        <c:v>1.2269230769230734E-2</c:v>
                      </c:pt>
                      <c:pt idx="32">
                        <c:v>1.2111111111111175E-2</c:v>
                      </c:pt>
                      <c:pt idx="33">
                        <c:v>1.405693950177947E-2</c:v>
                      </c:pt>
                      <c:pt idx="34">
                        <c:v>1.331034482758618E-2</c:v>
                      </c:pt>
                      <c:pt idx="35">
                        <c:v>1.2299999999999993E-2</c:v>
                      </c:pt>
                      <c:pt idx="36">
                        <c:v>1.0967741935483867E-2</c:v>
                      </c:pt>
                      <c:pt idx="37">
                        <c:v>1.0571428571428522E-2</c:v>
                      </c:pt>
                      <c:pt idx="38">
                        <c:v>1.171875E-2</c:v>
                      </c:pt>
                      <c:pt idx="39">
                        <c:v>1.0738461538461435E-2</c:v>
                      </c:pt>
                      <c:pt idx="40">
                        <c:v>1.2507552870090678E-2</c:v>
                      </c:pt>
                      <c:pt idx="41">
                        <c:v>1.8318840579710085E-2</c:v>
                      </c:pt>
                      <c:pt idx="42">
                        <c:v>1.1843304843304873E-2</c:v>
                      </c:pt>
                      <c:pt idx="43">
                        <c:v>1.0415512465374093E-2</c:v>
                      </c:pt>
                      <c:pt idx="44">
                        <c:v>1.3005464480874291E-2</c:v>
                      </c:pt>
                      <c:pt idx="45">
                        <c:v>1.3864864864864814E-2</c:v>
                      </c:pt>
                      <c:pt idx="46">
                        <c:v>1.6363636363636431E-2</c:v>
                      </c:pt>
                      <c:pt idx="47">
                        <c:v>1.6962025316455739E-2</c:v>
                      </c:pt>
                      <c:pt idx="48">
                        <c:v>1.6009852216748732E-2</c:v>
                      </c:pt>
                      <c:pt idx="49">
                        <c:v>1.1282660332541602E-2</c:v>
                      </c:pt>
                      <c:pt idx="50">
                        <c:v>1.9126436781609212E-2</c:v>
                      </c:pt>
                      <c:pt idx="51">
                        <c:v>1.4686098654708546E-2</c:v>
                      </c:pt>
                      <c:pt idx="52">
                        <c:v>1.4235033259423571E-2</c:v>
                      </c:pt>
                      <c:pt idx="53">
                        <c:v>1.4642082429501177E-2</c:v>
                      </c:pt>
                      <c:pt idx="54">
                        <c:v>1.5404255319148864E-2</c:v>
                      </c:pt>
                      <c:pt idx="55">
                        <c:v>1.8802521008403426E-2</c:v>
                      </c:pt>
                      <c:pt idx="56">
                        <c:v>1.6652892561983417E-2</c:v>
                      </c:pt>
                      <c:pt idx="57">
                        <c:v>1.7576374745417504E-2</c:v>
                      </c:pt>
                      <c:pt idx="58">
                        <c:v>1.5489021956087892E-2</c:v>
                      </c:pt>
                      <c:pt idx="59">
                        <c:v>1.4305555555555486E-2</c:v>
                      </c:pt>
                      <c:pt idx="60">
                        <c:v>1.5097276264591368E-2</c:v>
                      </c:pt>
                      <c:pt idx="61">
                        <c:v>1.2384615384615353E-2</c:v>
                      </c:pt>
                      <c:pt idx="62">
                        <c:v>1.413988657844986E-2</c:v>
                      </c:pt>
                      <c:pt idx="63">
                        <c:v>1.7193308550185821E-2</c:v>
                      </c:pt>
                      <c:pt idx="64">
                        <c:v>1.5036101083032462E-2</c:v>
                      </c:pt>
                      <c:pt idx="65">
                        <c:v>1.1035714285714324E-2</c:v>
                      </c:pt>
                      <c:pt idx="66">
                        <c:v>1.6754385964912251E-2</c:v>
                      </c:pt>
                      <c:pt idx="67">
                        <c:v>1.5051724137930992E-2</c:v>
                      </c:pt>
                      <c:pt idx="68">
                        <c:v>1.7462184873949606E-2</c:v>
                      </c:pt>
                      <c:pt idx="69">
                        <c:v>1.6916666666666677E-2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B7-4027-A862-D20C845A04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v>RMSE Alat Ukur</c:v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Temp'!$X$3:$X$72</c:f>
              <c:numCache>
                <c:formatCode>_-* #,##0.000_-;\-* #,##0.000_-;_-* "-"_-;_-@_-</c:formatCode>
                <c:ptCount val="70"/>
                <c:pt idx="0">
                  <c:v>1.4342743312012737E-2</c:v>
                </c:pt>
                <c:pt idx="1">
                  <c:v>7.1713716560063683E-3</c:v>
                </c:pt>
                <c:pt idx="2">
                  <c:v>1.1952286093343895E-2</c:v>
                </c:pt>
                <c:pt idx="3">
                  <c:v>1.1952286093343895E-2</c:v>
                </c:pt>
                <c:pt idx="4">
                  <c:v>1.553797192134721E-2</c:v>
                </c:pt>
                <c:pt idx="5">
                  <c:v>1.4342743312012737E-2</c:v>
                </c:pt>
                <c:pt idx="6">
                  <c:v>2.6892643710023815E-2</c:v>
                </c:pt>
                <c:pt idx="7">
                  <c:v>5.6175744638716149E-3</c:v>
                </c:pt>
                <c:pt idx="8">
                  <c:v>1.4342743312012737E-2</c:v>
                </c:pt>
                <c:pt idx="9">
                  <c:v>9.5618288746751583E-3</c:v>
                </c:pt>
                <c:pt idx="10">
                  <c:v>8.9642145700078672E-3</c:v>
                </c:pt>
                <c:pt idx="11">
                  <c:v>1.3267037563611635E-2</c:v>
                </c:pt>
                <c:pt idx="12">
                  <c:v>1.8286997722816278E-2</c:v>
                </c:pt>
                <c:pt idx="13">
                  <c:v>2.1036023524285349E-2</c:v>
                </c:pt>
                <c:pt idx="14">
                  <c:v>2.1872683550819384E-2</c:v>
                </c:pt>
                <c:pt idx="15">
                  <c:v>1.2908468980811516E-2</c:v>
                </c:pt>
                <c:pt idx="16">
                  <c:v>1.8286997722816278E-2</c:v>
                </c:pt>
                <c:pt idx="17">
                  <c:v>2.5219323656955742E-2</c:v>
                </c:pt>
                <c:pt idx="18">
                  <c:v>1.8645566305616611E-2</c:v>
                </c:pt>
                <c:pt idx="19">
                  <c:v>2.2470297855486675E-2</c:v>
                </c:pt>
                <c:pt idx="20">
                  <c:v>1.9482226332150646E-2</c:v>
                </c:pt>
                <c:pt idx="21">
                  <c:v>2.4860755074155621E-2</c:v>
                </c:pt>
                <c:pt idx="22">
                  <c:v>4.2191569909504276E-2</c:v>
                </c:pt>
                <c:pt idx="23">
                  <c:v>2.9880715233359841E-2</c:v>
                </c:pt>
                <c:pt idx="24">
                  <c:v>3.8008269776833886E-2</c:v>
                </c:pt>
                <c:pt idx="25">
                  <c:v>2.8924532345892432E-2</c:v>
                </c:pt>
                <c:pt idx="26">
                  <c:v>2.6892643710024026E-2</c:v>
                </c:pt>
                <c:pt idx="27">
                  <c:v>2.6892643710024026E-2</c:v>
                </c:pt>
                <c:pt idx="28">
                  <c:v>1.936270347121706E-2</c:v>
                </c:pt>
                <c:pt idx="29">
                  <c:v>2.6892643710024026E-2</c:v>
                </c:pt>
                <c:pt idx="30">
                  <c:v>3.4900675392564487E-2</c:v>
                </c:pt>
                <c:pt idx="31">
                  <c:v>3.8127792637767048E-2</c:v>
                </c:pt>
                <c:pt idx="32">
                  <c:v>3.9083975525234876E-2</c:v>
                </c:pt>
                <c:pt idx="33">
                  <c:v>4.7211530068708922E-2</c:v>
                </c:pt>
                <c:pt idx="34">
                  <c:v>4.6135824320307502E-2</c:v>
                </c:pt>
                <c:pt idx="35">
                  <c:v>4.41039356844391E-2</c:v>
                </c:pt>
                <c:pt idx="36">
                  <c:v>4.0637772717369368E-2</c:v>
                </c:pt>
                <c:pt idx="37">
                  <c:v>3.9801112690835118E-2</c:v>
                </c:pt>
                <c:pt idx="38">
                  <c:v>4.4821072850039757E-2</c:v>
                </c:pt>
                <c:pt idx="39">
                  <c:v>4.1713478465769942E-2</c:v>
                </c:pt>
                <c:pt idx="40">
                  <c:v>4.9482464426444071E-2</c:v>
                </c:pt>
                <c:pt idx="41">
                  <c:v>7.5538448109933432E-2</c:v>
                </c:pt>
                <c:pt idx="42">
                  <c:v>4.9685653290030871E-2</c:v>
                </c:pt>
                <c:pt idx="43">
                  <c:v>4.4940595710973773E-2</c:v>
                </c:pt>
                <c:pt idx="44">
                  <c:v>5.6892881804317029E-2</c:v>
                </c:pt>
                <c:pt idx="45">
                  <c:v>6.1315227658854173E-2</c:v>
                </c:pt>
                <c:pt idx="46">
                  <c:v>7.5299402388067108E-2</c:v>
                </c:pt>
                <c:pt idx="47">
                  <c:v>8.0080316825404577E-2</c:v>
                </c:pt>
                <c:pt idx="48">
                  <c:v>7.7689859606735426E-2</c:v>
                </c:pt>
                <c:pt idx="49">
                  <c:v>5.6773358943383867E-2</c:v>
                </c:pt>
                <c:pt idx="50">
                  <c:v>9.9443020296621637E-2</c:v>
                </c:pt>
                <c:pt idx="51">
                  <c:v>7.8287473911402922E-2</c:v>
                </c:pt>
                <c:pt idx="52">
                  <c:v>7.6733676719268423E-2</c:v>
                </c:pt>
                <c:pt idx="53">
                  <c:v>8.0677931130072086E-2</c:v>
                </c:pt>
                <c:pt idx="54">
                  <c:v>8.6534551315809699E-2</c:v>
                </c:pt>
                <c:pt idx="55">
                  <c:v>0.10697296053542861</c:v>
                </c:pt>
                <c:pt idx="56">
                  <c:v>9.6335425912351808E-2</c:v>
                </c:pt>
                <c:pt idx="57">
                  <c:v>0.10314822898555812</c:v>
                </c:pt>
                <c:pt idx="58">
                  <c:v>9.2749740084349344E-2</c:v>
                </c:pt>
                <c:pt idx="59">
                  <c:v>8.617598273300936E-2</c:v>
                </c:pt>
                <c:pt idx="60">
                  <c:v>9.2749740084348498E-2</c:v>
                </c:pt>
                <c:pt idx="61">
                  <c:v>7.6972722441134747E-2</c:v>
                </c:pt>
                <c:pt idx="62">
                  <c:v>8.9403099978212358E-2</c:v>
                </c:pt>
                <c:pt idx="63">
                  <c:v>0.11055864636343107</c:v>
                </c:pt>
                <c:pt idx="64">
                  <c:v>9.9562543157554792E-2</c:v>
                </c:pt>
                <c:pt idx="65">
                  <c:v>7.3865128056865778E-2</c:v>
                </c:pt>
                <c:pt idx="66">
                  <c:v>0.11414433219143438</c:v>
                </c:pt>
                <c:pt idx="67">
                  <c:v>0.10434345759489227</c:v>
                </c:pt>
                <c:pt idx="68">
                  <c:v>0.12418425250984368</c:v>
                </c:pt>
                <c:pt idx="69">
                  <c:v>0.12131570384744102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B7-4027-A862-D20C845A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39680"/>
        <c:axId val="795043944"/>
      </c:lineChart>
      <c:catAx>
        <c:axId val="795042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Urutan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42960"/>
        <c:crosses val="autoZero"/>
        <c:auto val="1"/>
        <c:lblAlgn val="ctr"/>
        <c:lblOffset val="100"/>
        <c:noMultiLvlLbl val="0"/>
      </c:catAx>
      <c:valAx>
        <c:axId val="79504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Suju (</a:t>
                </a:r>
                <a:r>
                  <a:rPr lang="en-ID" baseline="30000"/>
                  <a:t>0</a:t>
                </a:r>
                <a:r>
                  <a:rPr lang="en-ID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42632"/>
        <c:crosses val="autoZero"/>
        <c:crossBetween val="between"/>
      </c:valAx>
      <c:valAx>
        <c:axId val="795043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39680"/>
        <c:crosses val="max"/>
        <c:crossBetween val="between"/>
      </c:valAx>
      <c:catAx>
        <c:axId val="795039680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4394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Suhu Termometer</c:v>
          </c:tx>
          <c:spPr>
            <a:ln w="28575" cap="rnd">
              <a:solidFill>
                <a:schemeClr val="accent1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Temp'!$O$3:$O$72</c:f>
              <c:numCache>
                <c:formatCode>General</c:formatCode>
                <c:ptCount val="70"/>
                <c:pt idx="0">
                  <c:v>2.9</c:v>
                </c:pt>
                <c:pt idx="1">
                  <c:v>3.2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6.4</c:v>
                </c:pt>
                <c:pt idx="8">
                  <c:v>7</c:v>
                </c:pt>
                <c:pt idx="9">
                  <c:v>7.7</c:v>
                </c:pt>
                <c:pt idx="10">
                  <c:v>8.1999999999999993</c:v>
                </c:pt>
                <c:pt idx="11">
                  <c:v>8.8000000000000007</c:v>
                </c:pt>
                <c:pt idx="12">
                  <c:v>9.6</c:v>
                </c:pt>
                <c:pt idx="13">
                  <c:v>10.6</c:v>
                </c:pt>
                <c:pt idx="14">
                  <c:v>11.3</c:v>
                </c:pt>
                <c:pt idx="15">
                  <c:v>11.9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13.9</c:v>
                </c:pt>
                <c:pt idx="20">
                  <c:v>16.2</c:v>
                </c:pt>
                <c:pt idx="21">
                  <c:v>17</c:v>
                </c:pt>
                <c:pt idx="22">
                  <c:v>18.5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21.5</c:v>
                </c:pt>
                <c:pt idx="27">
                  <c:v>22.3</c:v>
                </c:pt>
                <c:pt idx="28">
                  <c:v>24</c:v>
                </c:pt>
                <c:pt idx="29">
                  <c:v>24.5</c:v>
                </c:pt>
                <c:pt idx="30">
                  <c:v>25.1</c:v>
                </c:pt>
                <c:pt idx="31">
                  <c:v>26.2</c:v>
                </c:pt>
                <c:pt idx="32">
                  <c:v>27.2</c:v>
                </c:pt>
                <c:pt idx="33">
                  <c:v>28.3</c:v>
                </c:pt>
                <c:pt idx="34">
                  <c:v>29.2</c:v>
                </c:pt>
                <c:pt idx="35">
                  <c:v>29.9</c:v>
                </c:pt>
                <c:pt idx="36">
                  <c:v>30.8</c:v>
                </c:pt>
                <c:pt idx="37">
                  <c:v>31.5</c:v>
                </c:pt>
                <c:pt idx="38">
                  <c:v>32</c:v>
                </c:pt>
                <c:pt idx="39">
                  <c:v>32.5</c:v>
                </c:pt>
                <c:pt idx="40">
                  <c:v>33.1</c:v>
                </c:pt>
                <c:pt idx="41">
                  <c:v>34.5</c:v>
                </c:pt>
                <c:pt idx="42">
                  <c:v>35.200000000000003</c:v>
                </c:pt>
                <c:pt idx="43">
                  <c:v>36.1</c:v>
                </c:pt>
                <c:pt idx="44">
                  <c:v>36.5</c:v>
                </c:pt>
                <c:pt idx="45">
                  <c:v>37.200000000000003</c:v>
                </c:pt>
                <c:pt idx="46">
                  <c:v>38.6</c:v>
                </c:pt>
                <c:pt idx="47">
                  <c:v>39.5</c:v>
                </c:pt>
                <c:pt idx="48">
                  <c:v>40.6</c:v>
                </c:pt>
                <c:pt idx="49">
                  <c:v>42.2</c:v>
                </c:pt>
                <c:pt idx="50">
                  <c:v>43.6</c:v>
                </c:pt>
                <c:pt idx="51">
                  <c:v>44.5</c:v>
                </c:pt>
                <c:pt idx="52">
                  <c:v>45</c:v>
                </c:pt>
                <c:pt idx="53">
                  <c:v>46.1</c:v>
                </c:pt>
                <c:pt idx="54">
                  <c:v>46.9</c:v>
                </c:pt>
                <c:pt idx="55">
                  <c:v>47.4</c:v>
                </c:pt>
                <c:pt idx="56">
                  <c:v>48.6</c:v>
                </c:pt>
                <c:pt idx="57">
                  <c:v>49</c:v>
                </c:pt>
                <c:pt idx="58">
                  <c:v>49.5</c:v>
                </c:pt>
                <c:pt idx="59">
                  <c:v>50.3</c:v>
                </c:pt>
                <c:pt idx="60">
                  <c:v>51.9</c:v>
                </c:pt>
                <c:pt idx="61">
                  <c:v>52</c:v>
                </c:pt>
                <c:pt idx="62">
                  <c:v>53.1</c:v>
                </c:pt>
                <c:pt idx="63">
                  <c:v>54</c:v>
                </c:pt>
                <c:pt idx="64">
                  <c:v>55.5</c:v>
                </c:pt>
                <c:pt idx="65">
                  <c:v>56</c:v>
                </c:pt>
                <c:pt idx="66">
                  <c:v>57</c:v>
                </c:pt>
                <c:pt idx="67">
                  <c:v>58</c:v>
                </c:pt>
                <c:pt idx="68">
                  <c:v>59.5</c:v>
                </c:pt>
                <c:pt idx="6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F-4957-9323-EC0F1E2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59032"/>
        <c:axId val="7950600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1">
                        <a:shade val="8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86000"/>
                      </a:schemeClr>
                    </a:solidFill>
                    <a:ln w="9525">
                      <a:solidFill>
                        <a:schemeClr val="accent1">
                          <a:shade val="86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'Sampling Data Temp'!$P$3:$P$72</c15:sqref>
                        </c15:formulaRef>
                      </c:ext>
                    </c:extLst>
                    <c:numCache>
                      <c:formatCode>0.00</c:formatCode>
                      <c:ptCount val="70"/>
                      <c:pt idx="0">
                        <c:v>2.97</c:v>
                      </c:pt>
                      <c:pt idx="1">
                        <c:v>3.22</c:v>
                      </c:pt>
                      <c:pt idx="2">
                        <c:v>3.89</c:v>
                      </c:pt>
                      <c:pt idx="3">
                        <c:v>4.202</c:v>
                      </c:pt>
                      <c:pt idx="4">
                        <c:v>4.875</c:v>
                      </c:pt>
                      <c:pt idx="5">
                        <c:v>5.61</c:v>
                      </c:pt>
                      <c:pt idx="6">
                        <c:v>5.9779999999999998</c:v>
                      </c:pt>
                      <c:pt idx="7">
                        <c:v>6.468</c:v>
                      </c:pt>
                      <c:pt idx="8">
                        <c:v>6.7750000000000004</c:v>
                      </c:pt>
                      <c:pt idx="9">
                        <c:v>7.8150000000000004</c:v>
                      </c:pt>
                      <c:pt idx="10">
                        <c:v>8.19</c:v>
                      </c:pt>
                      <c:pt idx="11">
                        <c:v>8.7799999999999994</c:v>
                      </c:pt>
                      <c:pt idx="12">
                        <c:v>9.5850000000000009</c:v>
                      </c:pt>
                      <c:pt idx="13">
                        <c:v>10.55</c:v>
                      </c:pt>
                      <c:pt idx="14">
                        <c:v>11.2</c:v>
                      </c:pt>
                      <c:pt idx="15">
                        <c:v>11.89</c:v>
                      </c:pt>
                      <c:pt idx="16">
                        <c:v>12.4</c:v>
                      </c:pt>
                      <c:pt idx="17">
                        <c:v>12.925000000000001</c:v>
                      </c:pt>
                      <c:pt idx="18">
                        <c:v>13.375</c:v>
                      </c:pt>
                      <c:pt idx="19">
                        <c:v>13.82</c:v>
                      </c:pt>
                      <c:pt idx="20">
                        <c:v>16.079999999999998</c:v>
                      </c:pt>
                      <c:pt idx="21">
                        <c:v>16.82</c:v>
                      </c:pt>
                      <c:pt idx="22">
                        <c:v>18.312000000000001</c:v>
                      </c:pt>
                      <c:pt idx="23">
                        <c:v>18.73</c:v>
                      </c:pt>
                      <c:pt idx="24">
                        <c:v>19.84</c:v>
                      </c:pt>
                      <c:pt idx="25">
                        <c:v>20.64</c:v>
                      </c:pt>
                      <c:pt idx="26">
                        <c:v>21.21</c:v>
                      </c:pt>
                      <c:pt idx="27">
                        <c:v>22.231999999999999</c:v>
                      </c:pt>
                      <c:pt idx="28">
                        <c:v>23.689</c:v>
                      </c:pt>
                      <c:pt idx="29">
                        <c:v>24.286999999999999</c:v>
                      </c:pt>
                      <c:pt idx="30">
                        <c:v>24.78</c:v>
                      </c:pt>
                      <c:pt idx="31">
                        <c:v>25.834</c:v>
                      </c:pt>
                      <c:pt idx="32">
                        <c:v>26.84</c:v>
                      </c:pt>
                      <c:pt idx="33">
                        <c:v>27.86</c:v>
                      </c:pt>
                      <c:pt idx="34">
                        <c:v>28.82</c:v>
                      </c:pt>
                      <c:pt idx="35">
                        <c:v>29.62</c:v>
                      </c:pt>
                      <c:pt idx="36">
                        <c:v>30.44</c:v>
                      </c:pt>
                      <c:pt idx="37">
                        <c:v>31.032</c:v>
                      </c:pt>
                      <c:pt idx="38">
                        <c:v>32.610999999999997</c:v>
                      </c:pt>
                      <c:pt idx="39">
                        <c:v>32.104999999999997</c:v>
                      </c:pt>
                      <c:pt idx="40">
                        <c:v>32.542000000000002</c:v>
                      </c:pt>
                      <c:pt idx="41">
                        <c:v>33.85</c:v>
                      </c:pt>
                      <c:pt idx="42">
                        <c:v>34.856000000000002</c:v>
                      </c:pt>
                      <c:pt idx="43">
                        <c:v>35.622999999999998</c:v>
                      </c:pt>
                      <c:pt idx="44">
                        <c:v>36.101999999999997</c:v>
                      </c:pt>
                      <c:pt idx="45">
                        <c:v>36.643000000000001</c:v>
                      </c:pt>
                      <c:pt idx="46">
                        <c:v>37.950000000000003</c:v>
                      </c:pt>
                      <c:pt idx="47">
                        <c:v>38.875</c:v>
                      </c:pt>
                      <c:pt idx="48">
                        <c:v>39.950000000000003</c:v>
                      </c:pt>
                      <c:pt idx="49">
                        <c:v>41.56</c:v>
                      </c:pt>
                      <c:pt idx="50">
                        <c:v>43.131999999999998</c:v>
                      </c:pt>
                      <c:pt idx="51">
                        <c:v>43.825000000000003</c:v>
                      </c:pt>
                      <c:pt idx="52">
                        <c:v>44.436999999999998</c:v>
                      </c:pt>
                      <c:pt idx="53">
                        <c:v>45.424999999999997</c:v>
                      </c:pt>
                      <c:pt idx="54">
                        <c:v>46.256</c:v>
                      </c:pt>
                      <c:pt idx="55">
                        <c:v>46.750999999999998</c:v>
                      </c:pt>
                      <c:pt idx="56">
                        <c:v>47.987000000000002</c:v>
                      </c:pt>
                      <c:pt idx="57">
                        <c:v>49.45</c:v>
                      </c:pt>
                      <c:pt idx="58">
                        <c:v>48.758000000000003</c:v>
                      </c:pt>
                      <c:pt idx="59">
                        <c:v>49.45</c:v>
                      </c:pt>
                      <c:pt idx="60">
                        <c:v>51.32</c:v>
                      </c:pt>
                      <c:pt idx="61">
                        <c:v>51.457000000000001</c:v>
                      </c:pt>
                      <c:pt idx="62">
                        <c:v>52.328000000000003</c:v>
                      </c:pt>
                      <c:pt idx="63">
                        <c:v>53.276000000000003</c:v>
                      </c:pt>
                      <c:pt idx="64">
                        <c:v>54.743000000000002</c:v>
                      </c:pt>
                      <c:pt idx="65">
                        <c:v>55.386000000000003</c:v>
                      </c:pt>
                      <c:pt idx="66">
                        <c:v>56.18</c:v>
                      </c:pt>
                      <c:pt idx="67">
                        <c:v>57.247999999999998</c:v>
                      </c:pt>
                      <c:pt idx="68">
                        <c:v>58.527000000000001</c:v>
                      </c:pt>
                      <c:pt idx="69">
                        <c:v>58.917999999999999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5F-4957-9323-EC0F1E2E7459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1">
                        <a:tint val="86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tint val="86000"/>
                      </a:schemeClr>
                    </a:solidFill>
                    <a:ln w="9525">
                      <a:solidFill>
                        <a:schemeClr val="accent1">
                          <a:tint val="86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'Sampling Data Temp'!$Q$3:$Q$72</c15:sqref>
                        </c15:formulaRef>
                      </c:ext>
                    </c:extLst>
                    <c:numCache>
                      <c:formatCode>0.00%</c:formatCode>
                      <c:ptCount val="70"/>
                      <c:pt idx="0">
                        <c:v>2.4137931034482859E-2</c:v>
                      </c:pt>
                      <c:pt idx="1">
                        <c:v>6.2500000000000056E-3</c:v>
                      </c:pt>
                      <c:pt idx="2">
                        <c:v>2.7499999999999969E-2</c:v>
                      </c:pt>
                      <c:pt idx="3">
                        <c:v>6.6222222222222238E-2</c:v>
                      </c:pt>
                      <c:pt idx="4">
                        <c:v>2.5000000000000001E-2</c:v>
                      </c:pt>
                      <c:pt idx="5">
                        <c:v>2.0000000000000059E-2</c:v>
                      </c:pt>
                      <c:pt idx="6">
                        <c:v>3.6666666666667069E-3</c:v>
                      </c:pt>
                      <c:pt idx="7">
                        <c:v>1.062499999999994E-2</c:v>
                      </c:pt>
                      <c:pt idx="8">
                        <c:v>3.2142857142857091E-2</c:v>
                      </c:pt>
                      <c:pt idx="9">
                        <c:v>1.4935064935064963E-2</c:v>
                      </c:pt>
                      <c:pt idx="10">
                        <c:v>1.2195121951219254E-3</c:v>
                      </c:pt>
                      <c:pt idx="11">
                        <c:v>2.2727272727274261E-3</c:v>
                      </c:pt>
                      <c:pt idx="12">
                        <c:v>1.5624999999998743E-3</c:v>
                      </c:pt>
                      <c:pt idx="13">
                        <c:v>4.7169811320753709E-3</c:v>
                      </c:pt>
                      <c:pt idx="14">
                        <c:v>8.8495575221240186E-3</c:v>
                      </c:pt>
                      <c:pt idx="15">
                        <c:v>8.4033613445376357E-4</c:v>
                      </c:pt>
                      <c:pt idx="16">
                        <c:v>7.9999999999999724E-3</c:v>
                      </c:pt>
                      <c:pt idx="17">
                        <c:v>5.7692307692307149E-3</c:v>
                      </c:pt>
                      <c:pt idx="18">
                        <c:v>9.2592592592592587E-3</c:v>
                      </c:pt>
                      <c:pt idx="19">
                        <c:v>5.7553956834532427E-3</c:v>
                      </c:pt>
                      <c:pt idx="20">
                        <c:v>7.4074074074074693E-3</c:v>
                      </c:pt>
                      <c:pt idx="21">
                        <c:v>1.0588235294117631E-2</c:v>
                      </c:pt>
                      <c:pt idx="22">
                        <c:v>1.0162162162162099E-2</c:v>
                      </c:pt>
                      <c:pt idx="23">
                        <c:v>1.4210526315789451E-2</c:v>
                      </c:pt>
                      <c:pt idx="24">
                        <c:v>8.0000000000000071E-3</c:v>
                      </c:pt>
                      <c:pt idx="25">
                        <c:v>1.7142857142857116E-2</c:v>
                      </c:pt>
                      <c:pt idx="26">
                        <c:v>1.3488372093023216E-2</c:v>
                      </c:pt>
                      <c:pt idx="27">
                        <c:v>3.0493273542601521E-3</c:v>
                      </c:pt>
                      <c:pt idx="28">
                        <c:v>1.295833333333333E-2</c:v>
                      </c:pt>
                      <c:pt idx="29">
                        <c:v>8.6938775510204472E-3</c:v>
                      </c:pt>
                      <c:pt idx="30">
                        <c:v>1.2749003984063756E-2</c:v>
                      </c:pt>
                      <c:pt idx="31">
                        <c:v>1.3969465648854949E-2</c:v>
                      </c:pt>
                      <c:pt idx="32">
                        <c:v>1.3235294117647038E-2</c:v>
                      </c:pt>
                      <c:pt idx="33">
                        <c:v>1.5547703180212058E-2</c:v>
                      </c:pt>
                      <c:pt idx="34">
                        <c:v>1.3013698630136952E-2</c:v>
                      </c:pt>
                      <c:pt idx="35">
                        <c:v>9.3645484949831971E-3</c:v>
                      </c:pt>
                      <c:pt idx="36">
                        <c:v>1.168831168831167E-2</c:v>
                      </c:pt>
                      <c:pt idx="37">
                        <c:v>1.4857142857142857E-2</c:v>
                      </c:pt>
                      <c:pt idx="38">
                        <c:v>1.9093749999999909E-2</c:v>
                      </c:pt>
                      <c:pt idx="39">
                        <c:v>1.2153846153846249E-2</c:v>
                      </c:pt>
                      <c:pt idx="40">
                        <c:v>1.6858006042296068E-2</c:v>
                      </c:pt>
                      <c:pt idx="41">
                        <c:v>1.8840579710144887E-2</c:v>
                      </c:pt>
                      <c:pt idx="42">
                        <c:v>9.7727272727273062E-3</c:v>
                      </c:pt>
                      <c:pt idx="43">
                        <c:v>1.3213296398892073E-2</c:v>
                      </c:pt>
                      <c:pt idx="44">
                        <c:v>1.0904109589041184E-2</c:v>
                      </c:pt>
                      <c:pt idx="45">
                        <c:v>1.4973118279569949E-2</c:v>
                      </c:pt>
                      <c:pt idx="46">
                        <c:v>1.6839378238341932E-2</c:v>
                      </c:pt>
                      <c:pt idx="47">
                        <c:v>1.5822784810126583E-2</c:v>
                      </c:pt>
                      <c:pt idx="48">
                        <c:v>1.6009852216748732E-2</c:v>
                      </c:pt>
                      <c:pt idx="49">
                        <c:v>1.5165876777251197E-2</c:v>
                      </c:pt>
                      <c:pt idx="50">
                        <c:v>1.0733944954128521E-2</c:v>
                      </c:pt>
                      <c:pt idx="51">
                        <c:v>1.5168539325842632E-2</c:v>
                      </c:pt>
                      <c:pt idx="52">
                        <c:v>1.2511111111111164E-2</c:v>
                      </c:pt>
                      <c:pt idx="53">
                        <c:v>1.4642082429501177E-2</c:v>
                      </c:pt>
                      <c:pt idx="54">
                        <c:v>1.3731343283582055E-2</c:v>
                      </c:pt>
                      <c:pt idx="55">
                        <c:v>1.3691983122362889E-2</c:v>
                      </c:pt>
                      <c:pt idx="56">
                        <c:v>1.2613168724279826E-2</c:v>
                      </c:pt>
                      <c:pt idx="57">
                        <c:v>9.1836734693878132E-3</c:v>
                      </c:pt>
                      <c:pt idx="58">
                        <c:v>1.4989898989898935E-2</c:v>
                      </c:pt>
                      <c:pt idx="59">
                        <c:v>1.6898608349900486E-2</c:v>
                      </c:pt>
                      <c:pt idx="60">
                        <c:v>1.1175337186897848E-2</c:v>
                      </c:pt>
                      <c:pt idx="61">
                        <c:v>1.0442307692307678E-2</c:v>
                      </c:pt>
                      <c:pt idx="62">
                        <c:v>1.4538606403013153E-2</c:v>
                      </c:pt>
                      <c:pt idx="63">
                        <c:v>1.3407407407407345E-2</c:v>
                      </c:pt>
                      <c:pt idx="64">
                        <c:v>1.3639639639639602E-2</c:v>
                      </c:pt>
                      <c:pt idx="65">
                        <c:v>1.0964285714285664E-2</c:v>
                      </c:pt>
                      <c:pt idx="66">
                        <c:v>1.4385964912280707E-2</c:v>
                      </c:pt>
                      <c:pt idx="67">
                        <c:v>1.2965517241379353E-2</c:v>
                      </c:pt>
                      <c:pt idx="68">
                        <c:v>1.635294117647057E-2</c:v>
                      </c:pt>
                      <c:pt idx="69">
                        <c:v>1.8033333333333346E-2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5F-4957-9323-EC0F1E2E74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v>RMSE Alat Ukur</c:v>
          </c:tx>
          <c:spPr>
            <a:ln w="28575" cap="rnd">
              <a:solidFill>
                <a:schemeClr val="accent1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'Sampling Data Temp'!$R$3:$R$72</c:f>
              <c:numCache>
                <c:formatCode>_-* #,##0.000_-;\-* #,##0.000_-;_-* "-"_-;_-@_-</c:formatCode>
                <c:ptCount val="70"/>
                <c:pt idx="0">
                  <c:v>8.3666002653407893E-3</c:v>
                </c:pt>
                <c:pt idx="1">
                  <c:v>2.3904572186687896E-3</c:v>
                </c:pt>
                <c:pt idx="2">
                  <c:v>1.3147514702678316E-2</c:v>
                </c:pt>
                <c:pt idx="3">
                  <c:v>3.5617812558164937E-2</c:v>
                </c:pt>
                <c:pt idx="4">
                  <c:v>1.494035761667992E-2</c:v>
                </c:pt>
                <c:pt idx="5">
                  <c:v>1.3147514702678368E-2</c:v>
                </c:pt>
                <c:pt idx="6">
                  <c:v>2.629502940535695E-3</c:v>
                </c:pt>
                <c:pt idx="7">
                  <c:v>8.1275545434738306E-3</c:v>
                </c:pt>
                <c:pt idx="8">
                  <c:v>2.6892643710023815E-2</c:v>
                </c:pt>
                <c:pt idx="9">
                  <c:v>1.3745129007345551E-2</c:v>
                </c:pt>
                <c:pt idx="10">
                  <c:v>1.1952286093343681E-3</c:v>
                </c:pt>
                <c:pt idx="11">
                  <c:v>2.3904572186689487E-3</c:v>
                </c:pt>
                <c:pt idx="12">
                  <c:v>1.7928429140014459E-3</c:v>
                </c:pt>
                <c:pt idx="13">
                  <c:v>5.9761430466718406E-3</c:v>
                </c:pt>
                <c:pt idx="14">
                  <c:v>1.1952286093344106E-2</c:v>
                </c:pt>
                <c:pt idx="15">
                  <c:v>1.1952286093343681E-3</c:v>
                </c:pt>
                <c:pt idx="16">
                  <c:v>1.1952286093343895E-2</c:v>
                </c:pt>
                <c:pt idx="17">
                  <c:v>8.9642145700078672E-3</c:v>
                </c:pt>
                <c:pt idx="18">
                  <c:v>1.494035761667992E-2</c:v>
                </c:pt>
                <c:pt idx="19">
                  <c:v>9.5618288746751583E-3</c:v>
                </c:pt>
                <c:pt idx="20">
                  <c:v>1.4342743312012842E-2</c:v>
                </c:pt>
                <c:pt idx="21">
                  <c:v>2.1514114968019051E-2</c:v>
                </c:pt>
                <c:pt idx="22">
                  <c:v>2.247029785548646E-2</c:v>
                </c:pt>
                <c:pt idx="23">
                  <c:v>3.2271172452028575E-2</c:v>
                </c:pt>
                <c:pt idx="24">
                  <c:v>1.9123657749350317E-2</c:v>
                </c:pt>
                <c:pt idx="25">
                  <c:v>4.3028229936038102E-2</c:v>
                </c:pt>
                <c:pt idx="26">
                  <c:v>3.4661629670697316E-2</c:v>
                </c:pt>
                <c:pt idx="27">
                  <c:v>8.1275545434740439E-3</c:v>
                </c:pt>
                <c:pt idx="28">
                  <c:v>3.7171609750299636E-2</c:v>
                </c:pt>
                <c:pt idx="29">
                  <c:v>2.54583693788227E-2</c:v>
                </c:pt>
                <c:pt idx="30">
                  <c:v>3.8247315498700633E-2</c:v>
                </c:pt>
                <c:pt idx="31">
                  <c:v>4.3745367101638767E-2</c:v>
                </c:pt>
                <c:pt idx="32">
                  <c:v>4.3028229936038102E-2</c:v>
                </c:pt>
                <c:pt idx="33">
                  <c:v>5.2590058810713471E-2</c:v>
                </c:pt>
                <c:pt idx="34">
                  <c:v>4.5418687154706844E-2</c:v>
                </c:pt>
                <c:pt idx="35">
                  <c:v>3.3466401061362734E-2</c:v>
                </c:pt>
                <c:pt idx="36">
                  <c:v>4.3028229936038102E-2</c:v>
                </c:pt>
                <c:pt idx="37">
                  <c:v>5.5936698916849617E-2</c:v>
                </c:pt>
                <c:pt idx="38">
                  <c:v>7.3028468030331112E-2</c:v>
                </c:pt>
                <c:pt idx="39">
                  <c:v>4.7211530068708922E-2</c:v>
                </c:pt>
                <c:pt idx="40">
                  <c:v>6.6693756400859144E-2</c:v>
                </c:pt>
                <c:pt idx="41">
                  <c:v>7.7689859606735426E-2</c:v>
                </c:pt>
                <c:pt idx="42">
                  <c:v>4.1115864161103285E-2</c:v>
                </c:pt>
                <c:pt idx="43">
                  <c:v>5.7012404665251037E-2</c:v>
                </c:pt>
                <c:pt idx="44">
                  <c:v>4.7570098651509254E-2</c:v>
                </c:pt>
                <c:pt idx="45">
                  <c:v>6.6574233539925975E-2</c:v>
                </c:pt>
                <c:pt idx="46">
                  <c:v>7.7689859606735426E-2</c:v>
                </c:pt>
                <c:pt idx="47">
                  <c:v>7.4701788083399598E-2</c:v>
                </c:pt>
                <c:pt idx="48">
                  <c:v>7.7689859606735426E-2</c:v>
                </c:pt>
                <c:pt idx="49">
                  <c:v>7.6494630997401267E-2</c:v>
                </c:pt>
                <c:pt idx="50">
                  <c:v>5.593669891685004E-2</c:v>
                </c:pt>
                <c:pt idx="51">
                  <c:v>8.067793113007124E-2</c:v>
                </c:pt>
                <c:pt idx="52">
                  <c:v>6.729137070552664E-2</c:v>
                </c:pt>
                <c:pt idx="53">
                  <c:v>8.0677931130072086E-2</c:v>
                </c:pt>
                <c:pt idx="54">
                  <c:v>7.6972722441134747E-2</c:v>
                </c:pt>
                <c:pt idx="55">
                  <c:v>7.7570336745802257E-2</c:v>
                </c:pt>
                <c:pt idx="56">
                  <c:v>7.3267513752198282E-2</c:v>
                </c:pt>
                <c:pt idx="57">
                  <c:v>5.3785287420048053E-2</c:v>
                </c:pt>
                <c:pt idx="58">
                  <c:v>8.8685962812611693E-2</c:v>
                </c:pt>
                <c:pt idx="59">
                  <c:v>0.10159443179342278</c:v>
                </c:pt>
                <c:pt idx="60">
                  <c:v>6.9323259341394633E-2</c:v>
                </c:pt>
                <c:pt idx="61">
                  <c:v>6.4900913486857489E-2</c:v>
                </c:pt>
                <c:pt idx="62">
                  <c:v>9.2271648640615003E-2</c:v>
                </c:pt>
                <c:pt idx="63">
                  <c:v>8.6534551315809699E-2</c:v>
                </c:pt>
                <c:pt idx="64">
                  <c:v>9.0478805726613348E-2</c:v>
                </c:pt>
                <c:pt idx="65">
                  <c:v>7.3387036613131437E-2</c:v>
                </c:pt>
                <c:pt idx="66">
                  <c:v>9.8008745965420307E-2</c:v>
                </c:pt>
                <c:pt idx="67">
                  <c:v>8.9881191421946699E-2</c:v>
                </c:pt>
                <c:pt idx="68">
                  <c:v>0.11629574368823638</c:v>
                </c:pt>
                <c:pt idx="69">
                  <c:v>0.12932373552998147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F-4957-9323-EC0F1E2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0672"/>
        <c:axId val="795066248"/>
      </c:lineChart>
      <c:catAx>
        <c:axId val="795059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Urutan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60016"/>
        <c:crosses val="autoZero"/>
        <c:auto val="1"/>
        <c:lblAlgn val="ctr"/>
        <c:lblOffset val="100"/>
        <c:noMultiLvlLbl val="0"/>
      </c:catAx>
      <c:valAx>
        <c:axId val="7950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aseline="0"/>
                  <a:t>Suhu (</a:t>
                </a:r>
                <a:r>
                  <a:rPr lang="en-ID" baseline="30000"/>
                  <a:t>0</a:t>
                </a:r>
                <a:r>
                  <a:rPr lang="en-ID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59032"/>
        <c:crosses val="autoZero"/>
        <c:crossBetween val="between"/>
      </c:valAx>
      <c:valAx>
        <c:axId val="795066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.000_-;\-* #,##0.00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60672"/>
        <c:crosses val="max"/>
        <c:crossBetween val="between"/>
      </c:valAx>
      <c:catAx>
        <c:axId val="795060672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0662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Regresi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'Response Time'!$B$2:$D$2</c:f>
              <c:strCache>
                <c:ptCount val="3"/>
                <c:pt idx="0">
                  <c:v>Normal Ke Dingin</c:v>
                </c:pt>
                <c:pt idx="2">
                  <c:v>Normal Ke Panas</c:v>
                </c:pt>
              </c:strCache>
            </c:strRef>
          </c:cat>
          <c:val>
            <c:numRef>
              <c:f>'Response Time'!$B$3:$D$3</c:f>
              <c:numCache>
                <c:formatCode>0.0%</c:formatCode>
                <c:ptCount val="3"/>
                <c:pt idx="0" formatCode="General">
                  <c:v>59.76</c:v>
                </c:pt>
                <c:pt idx="1">
                  <c:v>0.12733446519524619</c:v>
                </c:pt>
                <c:pt idx="2" formatCode="General">
                  <c:v>61.05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5C-426E-A635-E1F4D09284E0}"/>
            </c:ext>
          </c:extLst>
        </c:ser>
        <c:ser>
          <c:idx val="1"/>
          <c:order val="1"/>
          <c:tx>
            <c:v>Regresi Gaussian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'Response Time'!$B$2:$D$2</c:f>
              <c:strCache>
                <c:ptCount val="3"/>
                <c:pt idx="0">
                  <c:v>Normal Ke Dingin</c:v>
                </c:pt>
                <c:pt idx="2">
                  <c:v>Normal Ke Panas</c:v>
                </c:pt>
              </c:strCache>
            </c:strRef>
          </c:cat>
          <c:val>
            <c:numRef>
              <c:f>'Response Time'!$B$4:$D$4</c:f>
              <c:numCache>
                <c:formatCode>0.0%</c:formatCode>
                <c:ptCount val="3"/>
                <c:pt idx="0" formatCode="General">
                  <c:v>46.6</c:v>
                </c:pt>
                <c:pt idx="1">
                  <c:v>0.12092058102244853</c:v>
                </c:pt>
                <c:pt idx="2" formatCode="General">
                  <c:v>37.36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C-426E-A635-E1F4D09284E0}"/>
            </c:ext>
          </c:extLst>
        </c:ser>
        <c:ser>
          <c:idx val="2"/>
          <c:order val="2"/>
          <c:tx>
            <c:v>Normal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'Response Time'!$B$2:$D$2</c:f>
              <c:strCache>
                <c:ptCount val="3"/>
                <c:pt idx="0">
                  <c:v>Normal Ke Dingin</c:v>
                </c:pt>
                <c:pt idx="2">
                  <c:v>Normal Ke Panas</c:v>
                </c:pt>
              </c:strCache>
            </c:strRef>
          </c:cat>
          <c:val>
            <c:numRef>
              <c:f>'Response Time'!$B$5:$D$5</c:f>
              <c:numCache>
                <c:formatCode>General</c:formatCode>
                <c:ptCount val="3"/>
                <c:pt idx="0">
                  <c:v>53.01</c:v>
                </c:pt>
                <c:pt idx="2">
                  <c:v>46.52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5C-426E-A635-E1F4D0928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262200"/>
        <c:axId val="789262528"/>
      </c:barChart>
      <c:catAx>
        <c:axId val="7892622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262528"/>
        <c:crosses val="autoZero"/>
        <c:auto val="1"/>
        <c:lblAlgn val="ctr"/>
        <c:lblOffset val="100"/>
        <c:noMultiLvlLbl val="0"/>
      </c:catAx>
      <c:valAx>
        <c:axId val="78926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Waktu (sekon)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26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Penggunaan Memory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'Program Perforamance'!$B$58</c:f>
              <c:strCache>
                <c:ptCount val="1"/>
                <c:pt idx="0">
                  <c:v>Peak Memory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'Program Perforamance'!$C$57:$E$57</c:f>
              <c:strCache>
                <c:ptCount val="3"/>
                <c:pt idx="0">
                  <c:v>Tanpa</c:v>
                </c:pt>
                <c:pt idx="1">
                  <c:v>Regresi</c:v>
                </c:pt>
                <c:pt idx="2">
                  <c:v>Regresi dan Gaussian</c:v>
                </c:pt>
              </c:strCache>
            </c:strRef>
          </c:cat>
          <c:val>
            <c:numRef>
              <c:f>'Program Perforamance'!$C$58:$E$58</c:f>
              <c:numCache>
                <c:formatCode>General</c:formatCode>
                <c:ptCount val="3"/>
                <c:pt idx="0">
                  <c:v>13.410000000000002</c:v>
                </c:pt>
                <c:pt idx="1">
                  <c:v>13.421600000000002</c:v>
                </c:pt>
                <c:pt idx="2">
                  <c:v>13.766540000000006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3-4D42-BC8C-6B7668F2E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2476984"/>
        <c:axId val="382477640"/>
      </c:barChart>
      <c:catAx>
        <c:axId val="382476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77640"/>
        <c:crosses val="autoZero"/>
        <c:auto val="1"/>
        <c:lblAlgn val="ctr"/>
        <c:lblOffset val="100"/>
        <c:noMultiLvlLbl val="0"/>
      </c:catAx>
      <c:valAx>
        <c:axId val="382477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Peak</a:t>
                </a:r>
                <a:r>
                  <a:rPr lang="en-ID" baseline="0"/>
                  <a:t> Memory (KB)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7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'Program Perforamance'!$B$59</c:f>
              <c:strCache>
                <c:ptCount val="1"/>
                <c:pt idx="0">
                  <c:v>Waktu Eksekusi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'Program Perforamance'!$C$57:$E$57</c:f>
              <c:strCache>
                <c:ptCount val="3"/>
                <c:pt idx="0">
                  <c:v>Tanpa</c:v>
                </c:pt>
                <c:pt idx="1">
                  <c:v>Regresi</c:v>
                </c:pt>
                <c:pt idx="2">
                  <c:v>Regresi dan Gaussian</c:v>
                </c:pt>
              </c:strCache>
            </c:strRef>
          </c:cat>
          <c:val>
            <c:numRef>
              <c:f>'Program Perforamance'!$C$59:$E$59</c:f>
              <c:numCache>
                <c:formatCode>General</c:formatCode>
                <c:ptCount val="3"/>
                <c:pt idx="0">
                  <c:v>0.90929863223999963</c:v>
                </c:pt>
                <c:pt idx="1">
                  <c:v>0.93193099174000038</c:v>
                </c:pt>
                <c:pt idx="2">
                  <c:v>0.89965228297999811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A-4C2B-8927-D79A3711D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4680704"/>
        <c:axId val="394679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'Program Perforamance'!$B$58</c15:sqref>
                        </c15:formulaRef>
                      </c:ext>
                    </c:extLst>
                    <c:strCache>
                      <c:ptCount val="1"/>
                      <c:pt idx="0">
                        <c:v>Peak Memory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'Program Perforamance'!$C$57:$E$57</c15:sqref>
                        </c15:formulaRef>
                      </c:ext>
                    </c:extLst>
                    <c:strCache>
                      <c:ptCount val="3"/>
                      <c:pt idx="0">
                        <c:v>Tanpa</c:v>
                      </c:pt>
                      <c:pt idx="1">
                        <c:v>Regresi</c:v>
                      </c:pt>
                      <c:pt idx="2">
                        <c:v>Regresi dan Gaussian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'Program Perforamance'!$C$58:$E$58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13.410000000000002</c:v>
                      </c:pt>
                      <c:pt idx="1">
                        <c:v>13.421600000000002</c:v>
                      </c:pt>
                      <c:pt idx="2">
                        <c:v>13.766540000000006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59A-4C2B-8927-D79A3711D8A3}"/>
                  </c:ext>
                </c:extLst>
              </c15:ser>
            </c15:filteredBarSeries>
          </c:ext>
        </c:extLst>
      </c:barChart>
      <c:catAx>
        <c:axId val="39468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79720"/>
        <c:crosses val="autoZero"/>
        <c:auto val="1"/>
        <c:lblAlgn val="ctr"/>
        <c:lblOffset val="100"/>
        <c:noMultiLvlLbl val="0"/>
      </c:catAx>
      <c:valAx>
        <c:axId val="394679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Waktu (detik)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500062</xdr:colOff>
      <xdr:row>94</xdr:row>
      <xdr:rowOff>57150</xdr:rowOff>
    </xdr:from>
    <xdr:to>
      <xdr:col>14</xdr:col>
      <xdr:colOff>519112</xdr:colOff>
      <xdr:row>108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BBCCC91-5758-4304-B3BD-FAF70B769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585787</xdr:colOff>
      <xdr:row>94</xdr:row>
      <xdr:rowOff>66675</xdr:rowOff>
    </xdr:from>
    <xdr:to>
      <xdr:col>24</xdr:col>
      <xdr:colOff>100012</xdr:colOff>
      <xdr:row>108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F3DC5D-A434-46AE-BA56-3AC802BD0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252412</xdr:colOff>
      <xdr:row>74</xdr:row>
      <xdr:rowOff>28575</xdr:rowOff>
    </xdr:from>
    <xdr:to>
      <xdr:col>10</xdr:col>
      <xdr:colOff>271462</xdr:colOff>
      <xdr:row>88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A9E85-DB8A-4F80-8366-9CA984F93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862012</xdr:colOff>
      <xdr:row>74</xdr:row>
      <xdr:rowOff>66675</xdr:rowOff>
    </xdr:from>
    <xdr:to>
      <xdr:col>26</xdr:col>
      <xdr:colOff>376237</xdr:colOff>
      <xdr:row>88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7D4672-39D5-48A9-9F90-8918D25B5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138112</xdr:colOff>
      <xdr:row>74</xdr:row>
      <xdr:rowOff>76200</xdr:rowOff>
    </xdr:from>
    <xdr:to>
      <xdr:col>18</xdr:col>
      <xdr:colOff>442912</xdr:colOff>
      <xdr:row>88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816DB2-E71B-49AF-ACAD-9C69EEDF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</xdr:colOff>
      <xdr:row>2</xdr:row>
      <xdr:rowOff>104775</xdr:rowOff>
    </xdr:from>
    <xdr:to>
      <xdr:col>12</xdr:col>
      <xdr:colOff>433387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3B6528-F4AE-48DE-B6DA-A7252D407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357187</xdr:colOff>
      <xdr:row>55</xdr:row>
      <xdr:rowOff>57150</xdr:rowOff>
    </xdr:from>
    <xdr:to>
      <xdr:col>13</xdr:col>
      <xdr:colOff>376237</xdr:colOff>
      <xdr:row>69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41DE78-4792-4D3A-9F55-BEAE269E7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814387</xdr:colOff>
      <xdr:row>61</xdr:row>
      <xdr:rowOff>76200</xdr:rowOff>
    </xdr:from>
    <xdr:to>
      <xdr:col>7</xdr:col>
      <xdr:colOff>195262</xdr:colOff>
      <xdr:row>75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A3E8F0-06EA-46F6-8A13-5D4E8C223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71FF-613C-4468-BAAE-CC81A7A41EE1}">
  <dimension ref="A1:R127"/>
  <sheetViews>
    <sheetView tabSelected="1" workbookViewId="0">
      <pane ySplit="4" topLeftCell="A73" activePane="bottomLeft" state="frozen"/>
      <selection pane="bottomLeft" activeCell="H84" sqref="H84"/>
    </sheetView>
  </sheetViews>
  <sheetFormatPr defaultRowHeight="15" x14ac:dyDescent="0.25"/>
  <cols>
    <col min="1" max="1" width="5.42578125" customWidth="1"/>
    <col min="2" max="2" width="12.7109375" bestFit="1" customWidth="1"/>
    <col min="3" max="3" width="17.5703125" style="1" bestFit="1" customWidth="1"/>
    <col min="7" max="7" width="12.7109375" bestFit="1" customWidth="1"/>
    <col min="8" max="9" width="12.7109375" customWidth="1"/>
    <col min="10" max="10" width="12.7109375" style="9" customWidth="1"/>
    <col min="11" max="11" width="14.85546875" bestFit="1" customWidth="1"/>
    <col min="14" max="14" width="12.140625" bestFit="1" customWidth="1"/>
    <col min="15" max="15" width="12.140625" customWidth="1"/>
  </cols>
  <sheetData>
    <row r="1" spans="1:18" x14ac:dyDescent="0.25">
      <c r="A1" s="21" t="s">
        <v>21</v>
      </c>
      <c r="B1" s="21"/>
      <c r="C1" s="21"/>
      <c r="G1" t="s">
        <v>19</v>
      </c>
      <c r="H1" t="s">
        <v>25</v>
      </c>
    </row>
    <row r="2" spans="1:18" x14ac:dyDescent="0.25">
      <c r="B2" s="2" t="s">
        <v>22</v>
      </c>
      <c r="M2" s="2" t="s">
        <v>23</v>
      </c>
    </row>
    <row r="3" spans="1:18" x14ac:dyDescent="0.25">
      <c r="C3" s="7" t="s">
        <v>9</v>
      </c>
      <c r="D3" s="6" t="s">
        <v>8</v>
      </c>
      <c r="M3" t="s">
        <v>24</v>
      </c>
      <c r="N3" t="s">
        <v>26</v>
      </c>
      <c r="O3" t="s">
        <v>31</v>
      </c>
      <c r="P3" t="s">
        <v>0</v>
      </c>
      <c r="Q3" t="s">
        <v>27</v>
      </c>
      <c r="R3" t="s">
        <v>28</v>
      </c>
    </row>
    <row r="4" spans="1:18" x14ac:dyDescent="0.25">
      <c r="B4" s="2" t="s">
        <v>24</v>
      </c>
      <c r="C4" s="8" t="s">
        <v>20</v>
      </c>
      <c r="D4" s="2" t="s">
        <v>30</v>
      </c>
      <c r="E4" s="2" t="s">
        <v>10</v>
      </c>
      <c r="F4" s="2" t="s">
        <v>11</v>
      </c>
      <c r="G4" s="2" t="s">
        <v>12</v>
      </c>
      <c r="H4" s="2" t="s">
        <v>16</v>
      </c>
      <c r="I4" s="2" t="s">
        <v>18</v>
      </c>
      <c r="J4" s="10" t="s">
        <v>27</v>
      </c>
      <c r="K4" s="2" t="s">
        <v>28</v>
      </c>
      <c r="N4">
        <v>1</v>
      </c>
      <c r="O4">
        <v>10.1</v>
      </c>
      <c r="P4">
        <v>10.362</v>
      </c>
      <c r="Q4">
        <v>10.641</v>
      </c>
      <c r="R4" s="3">
        <f>ABS(N4-O4)/N4</f>
        <v>9.1</v>
      </c>
    </row>
    <row r="5" spans="1:18" x14ac:dyDescent="0.25">
      <c r="B5">
        <v>1</v>
      </c>
      <c r="C5">
        <v>4.2</v>
      </c>
      <c r="D5">
        <v>4.18</v>
      </c>
      <c r="E5">
        <f>D5^2</f>
        <v>17.472399999999997</v>
      </c>
      <c r="F5">
        <f>C5^2</f>
        <v>17.64</v>
      </c>
      <c r="G5">
        <f>C5*D5</f>
        <v>17.556000000000001</v>
      </c>
      <c r="H5" s="1"/>
      <c r="I5" s="1"/>
      <c r="J5" s="3"/>
      <c r="K5" s="3"/>
      <c r="R5" s="3"/>
    </row>
    <row r="6" spans="1:18" x14ac:dyDescent="0.25">
      <c r="B6">
        <v>2</v>
      </c>
      <c r="C6">
        <v>5.5</v>
      </c>
      <c r="D6">
        <v>5.37</v>
      </c>
      <c r="E6">
        <f t="shared" ref="E6:E69" si="0">D6^2</f>
        <v>28.8369</v>
      </c>
      <c r="F6">
        <f t="shared" ref="F6:F69" si="1">C6^2</f>
        <v>30.25</v>
      </c>
      <c r="G6">
        <f t="shared" ref="G6:G69" si="2">C6*D6</f>
        <v>29.535</v>
      </c>
      <c r="H6" s="1"/>
      <c r="I6" s="1"/>
      <c r="J6" s="3"/>
      <c r="K6" s="3"/>
      <c r="R6" s="3"/>
    </row>
    <row r="7" spans="1:18" x14ac:dyDescent="0.25">
      <c r="B7">
        <v>3</v>
      </c>
      <c r="C7">
        <v>6.2</v>
      </c>
      <c r="D7">
        <v>6.375</v>
      </c>
      <c r="E7">
        <f t="shared" si="0"/>
        <v>40.640625</v>
      </c>
      <c r="F7">
        <f t="shared" si="1"/>
        <v>38.440000000000005</v>
      </c>
      <c r="G7">
        <f t="shared" si="2"/>
        <v>39.524999999999999</v>
      </c>
      <c r="H7" s="1"/>
      <c r="I7" s="1"/>
      <c r="J7" s="3"/>
      <c r="K7" s="3"/>
      <c r="Q7" s="3"/>
      <c r="R7" s="3"/>
    </row>
    <row r="8" spans="1:18" x14ac:dyDescent="0.25">
      <c r="B8">
        <v>4</v>
      </c>
      <c r="C8">
        <v>7.4</v>
      </c>
      <c r="D8">
        <v>7.25</v>
      </c>
      <c r="E8">
        <f t="shared" si="0"/>
        <v>52.5625</v>
      </c>
      <c r="F8">
        <f t="shared" si="1"/>
        <v>54.760000000000005</v>
      </c>
      <c r="G8">
        <f t="shared" si="2"/>
        <v>53.650000000000006</v>
      </c>
      <c r="H8" s="1"/>
      <c r="I8" s="1"/>
      <c r="J8" s="3"/>
      <c r="K8" s="3"/>
      <c r="Q8" s="3"/>
      <c r="R8" s="3"/>
    </row>
    <row r="9" spans="1:18" x14ac:dyDescent="0.25">
      <c r="B9">
        <v>5</v>
      </c>
      <c r="C9">
        <v>8.1999999999999993</v>
      </c>
      <c r="D9">
        <v>8.1869999999999994</v>
      </c>
      <c r="E9">
        <f t="shared" si="0"/>
        <v>67.026968999999994</v>
      </c>
      <c r="F9">
        <f t="shared" si="1"/>
        <v>67.239999999999995</v>
      </c>
      <c r="G9">
        <f t="shared" si="2"/>
        <v>67.133399999999995</v>
      </c>
      <c r="H9" s="1"/>
      <c r="I9" s="1"/>
      <c r="J9" s="3"/>
      <c r="K9" s="3"/>
      <c r="Q9" s="3"/>
      <c r="R9" s="3"/>
    </row>
    <row r="10" spans="1:18" x14ac:dyDescent="0.25">
      <c r="B10">
        <v>6</v>
      </c>
      <c r="C10">
        <v>8.9</v>
      </c>
      <c r="D10">
        <v>9.0619999999999994</v>
      </c>
      <c r="E10">
        <f t="shared" si="0"/>
        <v>82.119843999999986</v>
      </c>
      <c r="F10">
        <f t="shared" si="1"/>
        <v>79.210000000000008</v>
      </c>
      <c r="G10">
        <f t="shared" si="2"/>
        <v>80.651799999999994</v>
      </c>
      <c r="H10" s="1"/>
      <c r="I10" s="1"/>
      <c r="J10" s="3"/>
      <c r="K10" s="3"/>
      <c r="Q10" s="3"/>
      <c r="R10" s="3"/>
    </row>
    <row r="11" spans="1:18" x14ac:dyDescent="0.25">
      <c r="B11">
        <v>7</v>
      </c>
      <c r="C11">
        <v>10.5</v>
      </c>
      <c r="D11">
        <v>10.75</v>
      </c>
      <c r="E11">
        <f t="shared" si="0"/>
        <v>115.5625</v>
      </c>
      <c r="F11">
        <f t="shared" si="1"/>
        <v>110.25</v>
      </c>
      <c r="G11">
        <f t="shared" si="2"/>
        <v>112.875</v>
      </c>
      <c r="H11" s="1"/>
      <c r="I11" s="1"/>
      <c r="J11" s="3"/>
      <c r="K11" s="3"/>
      <c r="Q11" s="3"/>
      <c r="R11" s="3"/>
    </row>
    <row r="12" spans="1:18" x14ac:dyDescent="0.25">
      <c r="B12">
        <v>8</v>
      </c>
      <c r="C12">
        <v>11.8</v>
      </c>
      <c r="D12">
        <v>12</v>
      </c>
      <c r="E12">
        <f t="shared" si="0"/>
        <v>144</v>
      </c>
      <c r="F12">
        <f t="shared" si="1"/>
        <v>139.24</v>
      </c>
      <c r="G12">
        <f t="shared" si="2"/>
        <v>141.60000000000002</v>
      </c>
      <c r="H12" s="1"/>
      <c r="I12" s="1"/>
      <c r="J12" s="3"/>
      <c r="K12" s="3"/>
      <c r="Q12" s="3"/>
      <c r="R12" s="3"/>
    </row>
    <row r="13" spans="1:18" x14ac:dyDescent="0.25">
      <c r="B13">
        <v>9</v>
      </c>
      <c r="C13">
        <v>12.7</v>
      </c>
      <c r="D13">
        <v>13.18</v>
      </c>
      <c r="E13">
        <f t="shared" si="0"/>
        <v>173.7124</v>
      </c>
      <c r="F13">
        <f t="shared" si="1"/>
        <v>161.29</v>
      </c>
      <c r="G13">
        <f t="shared" si="2"/>
        <v>167.386</v>
      </c>
      <c r="H13" s="1"/>
      <c r="I13" s="1"/>
      <c r="J13" s="3"/>
      <c r="K13" s="3"/>
      <c r="Q13" s="3"/>
      <c r="R13" s="3"/>
    </row>
    <row r="14" spans="1:18" x14ac:dyDescent="0.25">
      <c r="B14">
        <v>10</v>
      </c>
      <c r="C14">
        <v>13.7</v>
      </c>
      <c r="D14">
        <v>14.06</v>
      </c>
      <c r="E14">
        <f t="shared" si="0"/>
        <v>197.68360000000001</v>
      </c>
      <c r="F14">
        <f t="shared" si="1"/>
        <v>187.68999999999997</v>
      </c>
      <c r="G14">
        <f t="shared" si="2"/>
        <v>192.62199999999999</v>
      </c>
      <c r="H14" s="1"/>
      <c r="I14" s="1"/>
      <c r="J14" s="3"/>
      <c r="K14" s="3"/>
      <c r="Q14" s="3"/>
      <c r="R14" s="3"/>
    </row>
    <row r="15" spans="1:18" x14ac:dyDescent="0.25">
      <c r="B15">
        <v>11</v>
      </c>
      <c r="C15">
        <v>14.7</v>
      </c>
      <c r="D15">
        <v>15.06</v>
      </c>
      <c r="E15">
        <f t="shared" si="0"/>
        <v>226.80360000000002</v>
      </c>
      <c r="F15">
        <f t="shared" si="1"/>
        <v>216.08999999999997</v>
      </c>
      <c r="G15">
        <f t="shared" si="2"/>
        <v>221.38200000000001</v>
      </c>
      <c r="H15" s="1"/>
      <c r="I15" s="1"/>
      <c r="J15" s="3"/>
      <c r="K15" s="3"/>
      <c r="Q15" s="3"/>
      <c r="R15" s="3"/>
    </row>
    <row r="16" spans="1:18" x14ac:dyDescent="0.25">
      <c r="B16">
        <v>12</v>
      </c>
      <c r="C16">
        <v>16.2</v>
      </c>
      <c r="D16">
        <v>16.600000000000001</v>
      </c>
      <c r="E16">
        <f t="shared" si="0"/>
        <v>275.56000000000006</v>
      </c>
      <c r="F16">
        <f t="shared" si="1"/>
        <v>262.44</v>
      </c>
      <c r="G16">
        <f t="shared" si="2"/>
        <v>268.92</v>
      </c>
      <c r="H16" s="1"/>
      <c r="I16" s="1"/>
      <c r="J16" s="3"/>
      <c r="K16" s="3"/>
      <c r="Q16" s="3"/>
      <c r="R16" s="3"/>
    </row>
    <row r="17" spans="2:18" x14ac:dyDescent="0.25">
      <c r="B17">
        <v>13</v>
      </c>
      <c r="C17">
        <v>17.7</v>
      </c>
      <c r="D17">
        <v>18.18</v>
      </c>
      <c r="E17">
        <f t="shared" si="0"/>
        <v>330.51240000000001</v>
      </c>
      <c r="F17">
        <f t="shared" si="1"/>
        <v>313.28999999999996</v>
      </c>
      <c r="G17">
        <f t="shared" si="2"/>
        <v>321.786</v>
      </c>
      <c r="H17" s="1"/>
      <c r="I17" s="1"/>
      <c r="J17" s="3"/>
      <c r="K17" s="3"/>
      <c r="Q17" s="3"/>
      <c r="R17" s="3"/>
    </row>
    <row r="18" spans="2:18" x14ac:dyDescent="0.25">
      <c r="B18">
        <v>14</v>
      </c>
      <c r="C18">
        <v>18.7</v>
      </c>
      <c r="D18">
        <v>19.059999999999999</v>
      </c>
      <c r="E18">
        <f t="shared" si="0"/>
        <v>363.28359999999998</v>
      </c>
      <c r="F18">
        <f t="shared" si="1"/>
        <v>349.69</v>
      </c>
      <c r="G18">
        <f t="shared" si="2"/>
        <v>356.42199999999997</v>
      </c>
      <c r="H18" s="1"/>
      <c r="I18" s="1"/>
      <c r="J18" s="3"/>
      <c r="K18" s="3"/>
      <c r="Q18" s="3"/>
      <c r="R18" s="3"/>
    </row>
    <row r="19" spans="2:18" x14ac:dyDescent="0.25">
      <c r="B19">
        <v>15</v>
      </c>
      <c r="C19">
        <v>19.899999999999999</v>
      </c>
      <c r="D19">
        <v>20.18</v>
      </c>
      <c r="E19">
        <f t="shared" si="0"/>
        <v>407.23239999999998</v>
      </c>
      <c r="F19">
        <f t="shared" si="1"/>
        <v>396.00999999999993</v>
      </c>
      <c r="G19">
        <f t="shared" si="2"/>
        <v>401.58199999999999</v>
      </c>
      <c r="H19" s="1"/>
      <c r="I19" s="1"/>
      <c r="J19" s="3"/>
      <c r="K19" s="3"/>
      <c r="Q19" s="3"/>
      <c r="R19" s="3"/>
    </row>
    <row r="20" spans="2:18" x14ac:dyDescent="0.25">
      <c r="B20">
        <v>16</v>
      </c>
      <c r="C20">
        <v>20.7</v>
      </c>
      <c r="D20">
        <v>21</v>
      </c>
      <c r="E20">
        <f t="shared" si="0"/>
        <v>441</v>
      </c>
      <c r="F20">
        <f t="shared" si="1"/>
        <v>428.48999999999995</v>
      </c>
      <c r="G20">
        <f t="shared" si="2"/>
        <v>434.7</v>
      </c>
      <c r="H20" s="1"/>
      <c r="I20" s="1"/>
      <c r="J20" s="3"/>
      <c r="K20" s="3"/>
      <c r="Q20" s="3"/>
      <c r="R20" s="3"/>
    </row>
    <row r="21" spans="2:18" x14ac:dyDescent="0.25">
      <c r="B21">
        <v>17</v>
      </c>
      <c r="C21">
        <v>21.8</v>
      </c>
      <c r="D21">
        <v>22.12</v>
      </c>
      <c r="E21">
        <f t="shared" si="0"/>
        <v>489.29440000000005</v>
      </c>
      <c r="F21">
        <f t="shared" si="1"/>
        <v>475.24</v>
      </c>
      <c r="G21">
        <f t="shared" si="2"/>
        <v>482.21600000000007</v>
      </c>
      <c r="H21" s="1"/>
      <c r="I21" s="1"/>
      <c r="J21" s="3"/>
      <c r="K21" s="3"/>
      <c r="Q21" s="3"/>
      <c r="R21" s="3"/>
    </row>
    <row r="22" spans="2:18" x14ac:dyDescent="0.25">
      <c r="B22">
        <v>18</v>
      </c>
      <c r="C22">
        <v>22.8</v>
      </c>
      <c r="D22">
        <v>23.06</v>
      </c>
      <c r="E22">
        <f t="shared" si="0"/>
        <v>531.7636</v>
      </c>
      <c r="F22">
        <f t="shared" si="1"/>
        <v>519.84</v>
      </c>
      <c r="G22">
        <f t="shared" si="2"/>
        <v>525.76800000000003</v>
      </c>
      <c r="H22" s="1"/>
      <c r="I22" s="1"/>
      <c r="J22" s="3"/>
      <c r="K22" s="3"/>
      <c r="Q22" s="3"/>
      <c r="R22" s="3"/>
    </row>
    <row r="23" spans="2:18" x14ac:dyDescent="0.25">
      <c r="B23">
        <v>19</v>
      </c>
      <c r="C23">
        <v>23.7</v>
      </c>
      <c r="D23">
        <v>24</v>
      </c>
      <c r="E23">
        <f t="shared" si="0"/>
        <v>576</v>
      </c>
      <c r="F23">
        <f t="shared" si="1"/>
        <v>561.68999999999994</v>
      </c>
      <c r="G23">
        <f t="shared" si="2"/>
        <v>568.79999999999995</v>
      </c>
      <c r="H23" s="1"/>
      <c r="I23" s="1"/>
      <c r="J23" s="3"/>
      <c r="K23" s="3"/>
      <c r="Q23" s="3"/>
      <c r="R23" s="3"/>
    </row>
    <row r="24" spans="2:18" x14ac:dyDescent="0.25">
      <c r="B24">
        <v>20</v>
      </c>
      <c r="C24">
        <v>24.5</v>
      </c>
      <c r="D24">
        <v>24.75</v>
      </c>
      <c r="E24">
        <f t="shared" si="0"/>
        <v>612.5625</v>
      </c>
      <c r="F24">
        <f t="shared" si="1"/>
        <v>600.25</v>
      </c>
      <c r="G24">
        <f t="shared" si="2"/>
        <v>606.375</v>
      </c>
      <c r="H24" s="1"/>
      <c r="I24" s="1"/>
      <c r="J24" s="3"/>
      <c r="K24" s="3"/>
      <c r="Q24" s="3"/>
      <c r="R24" s="3"/>
    </row>
    <row r="25" spans="2:18" x14ac:dyDescent="0.25">
      <c r="B25">
        <v>21</v>
      </c>
      <c r="C25">
        <v>24.7</v>
      </c>
      <c r="D25">
        <v>25</v>
      </c>
      <c r="E25">
        <f t="shared" si="0"/>
        <v>625</v>
      </c>
      <c r="F25">
        <f t="shared" si="1"/>
        <v>610.08999999999992</v>
      </c>
      <c r="G25">
        <f t="shared" si="2"/>
        <v>617.5</v>
      </c>
      <c r="H25" s="1"/>
      <c r="I25" s="1"/>
      <c r="J25" s="3"/>
      <c r="K25" s="3"/>
      <c r="Q25" s="3"/>
      <c r="R25" s="3"/>
    </row>
    <row r="26" spans="2:18" x14ac:dyDescent="0.25">
      <c r="B26">
        <v>22</v>
      </c>
      <c r="C26">
        <v>25.1</v>
      </c>
      <c r="D26">
        <v>25.437000000000001</v>
      </c>
      <c r="E26">
        <f t="shared" si="0"/>
        <v>647.04096900000002</v>
      </c>
      <c r="F26">
        <f t="shared" si="1"/>
        <v>630.0100000000001</v>
      </c>
      <c r="G26">
        <f t="shared" si="2"/>
        <v>638.46870000000001</v>
      </c>
      <c r="H26" s="1"/>
      <c r="I26" s="1"/>
      <c r="J26" s="3"/>
      <c r="K26" s="3"/>
      <c r="Q26" s="3"/>
      <c r="R26" s="3"/>
    </row>
    <row r="27" spans="2:18" x14ac:dyDescent="0.25">
      <c r="B27">
        <v>23</v>
      </c>
      <c r="C27">
        <v>26</v>
      </c>
      <c r="D27">
        <v>26.25</v>
      </c>
      <c r="E27">
        <f t="shared" si="0"/>
        <v>689.0625</v>
      </c>
      <c r="F27">
        <f t="shared" si="1"/>
        <v>676</v>
      </c>
      <c r="G27">
        <f t="shared" si="2"/>
        <v>682.5</v>
      </c>
      <c r="H27" s="1"/>
      <c r="I27" s="1"/>
      <c r="J27" s="3"/>
      <c r="K27" s="3"/>
      <c r="Q27" s="3"/>
      <c r="R27" s="3"/>
    </row>
    <row r="28" spans="2:18" x14ac:dyDescent="0.25">
      <c r="B28">
        <v>24</v>
      </c>
      <c r="C28">
        <v>27.7</v>
      </c>
      <c r="D28">
        <v>28.06</v>
      </c>
      <c r="E28">
        <f t="shared" si="0"/>
        <v>787.36359999999991</v>
      </c>
      <c r="F28">
        <f t="shared" si="1"/>
        <v>767.29</v>
      </c>
      <c r="G28">
        <f t="shared" si="2"/>
        <v>777.26199999999994</v>
      </c>
      <c r="H28" s="1"/>
      <c r="I28" s="1"/>
      <c r="J28" s="3"/>
      <c r="K28" s="3"/>
      <c r="Q28" s="3"/>
      <c r="R28" s="3"/>
    </row>
    <row r="29" spans="2:18" x14ac:dyDescent="0.25">
      <c r="B29">
        <v>25</v>
      </c>
      <c r="C29">
        <v>28</v>
      </c>
      <c r="D29">
        <v>28.375</v>
      </c>
      <c r="E29">
        <f t="shared" si="0"/>
        <v>805.140625</v>
      </c>
      <c r="F29">
        <f t="shared" si="1"/>
        <v>784</v>
      </c>
      <c r="G29">
        <f t="shared" si="2"/>
        <v>794.5</v>
      </c>
      <c r="H29" s="1"/>
      <c r="I29" s="1"/>
      <c r="J29" s="3"/>
      <c r="K29" s="3"/>
      <c r="Q29" s="3"/>
      <c r="R29" s="3"/>
    </row>
    <row r="30" spans="2:18" x14ac:dyDescent="0.25">
      <c r="B30">
        <v>26</v>
      </c>
      <c r="C30">
        <v>28.5</v>
      </c>
      <c r="D30">
        <v>28.875</v>
      </c>
      <c r="E30">
        <f t="shared" si="0"/>
        <v>833.765625</v>
      </c>
      <c r="F30">
        <f t="shared" si="1"/>
        <v>812.25</v>
      </c>
      <c r="G30">
        <f t="shared" si="2"/>
        <v>822.9375</v>
      </c>
      <c r="H30" s="1"/>
      <c r="I30" s="1"/>
      <c r="J30" s="3"/>
      <c r="K30" s="3"/>
      <c r="Q30" s="3"/>
      <c r="R30" s="3"/>
    </row>
    <row r="31" spans="2:18" x14ac:dyDescent="0.25">
      <c r="B31">
        <v>27</v>
      </c>
      <c r="C31">
        <v>28.7</v>
      </c>
      <c r="D31">
        <v>29.062000000000001</v>
      </c>
      <c r="E31">
        <f t="shared" si="0"/>
        <v>844.59984400000008</v>
      </c>
      <c r="F31">
        <f t="shared" si="1"/>
        <v>823.68999999999994</v>
      </c>
      <c r="G31">
        <f t="shared" si="2"/>
        <v>834.07939999999996</v>
      </c>
      <c r="H31" s="1"/>
      <c r="I31" s="1"/>
      <c r="J31" s="3"/>
      <c r="K31" s="3"/>
      <c r="Q31" s="3"/>
      <c r="R31" s="3"/>
    </row>
    <row r="32" spans="2:18" x14ac:dyDescent="0.25">
      <c r="B32">
        <v>28</v>
      </c>
      <c r="C32">
        <v>29</v>
      </c>
      <c r="D32">
        <v>29.375</v>
      </c>
      <c r="E32">
        <f t="shared" si="0"/>
        <v>862.890625</v>
      </c>
      <c r="F32">
        <f t="shared" si="1"/>
        <v>841</v>
      </c>
      <c r="G32">
        <f t="shared" si="2"/>
        <v>851.875</v>
      </c>
      <c r="H32" s="1"/>
      <c r="I32" s="1"/>
      <c r="J32" s="3"/>
      <c r="K32" s="3"/>
      <c r="Q32" s="3"/>
      <c r="R32" s="3"/>
    </row>
    <row r="33" spans="2:18" x14ac:dyDescent="0.25">
      <c r="B33">
        <v>29</v>
      </c>
      <c r="C33">
        <v>29.3</v>
      </c>
      <c r="D33">
        <v>29.625</v>
      </c>
      <c r="E33">
        <f t="shared" si="0"/>
        <v>877.640625</v>
      </c>
      <c r="F33">
        <f t="shared" si="1"/>
        <v>858.49</v>
      </c>
      <c r="G33">
        <f t="shared" si="2"/>
        <v>868.01250000000005</v>
      </c>
      <c r="H33" s="1"/>
      <c r="I33" s="1"/>
      <c r="J33" s="3"/>
      <c r="K33" s="3"/>
      <c r="Q33" s="3"/>
      <c r="R33" s="3"/>
    </row>
    <row r="34" spans="2:18" x14ac:dyDescent="0.25">
      <c r="B34">
        <v>30</v>
      </c>
      <c r="C34">
        <v>29.6</v>
      </c>
      <c r="D34">
        <v>30</v>
      </c>
      <c r="E34">
        <f t="shared" si="0"/>
        <v>900</v>
      </c>
      <c r="F34">
        <f t="shared" si="1"/>
        <v>876.16000000000008</v>
      </c>
      <c r="G34">
        <f t="shared" si="2"/>
        <v>888</v>
      </c>
      <c r="H34" s="1"/>
      <c r="I34" s="1"/>
      <c r="J34" s="3"/>
      <c r="K34" s="3"/>
      <c r="Q34" s="3"/>
      <c r="R34" s="3"/>
    </row>
    <row r="35" spans="2:18" x14ac:dyDescent="0.25">
      <c r="B35">
        <v>31</v>
      </c>
      <c r="C35">
        <v>30.1</v>
      </c>
      <c r="D35">
        <v>30.437000000000001</v>
      </c>
      <c r="E35">
        <f t="shared" si="0"/>
        <v>926.41096900000002</v>
      </c>
      <c r="F35">
        <f t="shared" si="1"/>
        <v>906.0100000000001</v>
      </c>
      <c r="G35">
        <f t="shared" si="2"/>
        <v>916.15370000000007</v>
      </c>
      <c r="H35" s="1"/>
      <c r="I35" s="1"/>
      <c r="J35" s="3"/>
      <c r="K35" s="3"/>
      <c r="Q35" s="3"/>
      <c r="R35" s="3"/>
    </row>
    <row r="36" spans="2:18" x14ac:dyDescent="0.25">
      <c r="B36">
        <v>32</v>
      </c>
      <c r="C36">
        <v>32</v>
      </c>
      <c r="D36">
        <v>32.5</v>
      </c>
      <c r="E36">
        <f t="shared" si="0"/>
        <v>1056.25</v>
      </c>
      <c r="F36">
        <f t="shared" si="1"/>
        <v>1024</v>
      </c>
      <c r="G36">
        <f t="shared" si="2"/>
        <v>1040</v>
      </c>
      <c r="H36" s="1"/>
      <c r="I36" s="1"/>
      <c r="J36" s="3"/>
      <c r="K36" s="3"/>
      <c r="Q36" s="3"/>
      <c r="R36" s="3"/>
    </row>
    <row r="37" spans="2:18" x14ac:dyDescent="0.25">
      <c r="B37">
        <v>33</v>
      </c>
      <c r="C37">
        <v>32.6</v>
      </c>
      <c r="D37">
        <v>33.125</v>
      </c>
      <c r="E37">
        <f t="shared" si="0"/>
        <v>1097.265625</v>
      </c>
      <c r="F37">
        <f t="shared" si="1"/>
        <v>1062.76</v>
      </c>
      <c r="G37">
        <f t="shared" si="2"/>
        <v>1079.875</v>
      </c>
      <c r="H37" s="1"/>
      <c r="I37" s="1"/>
      <c r="J37" s="3"/>
      <c r="K37" s="3"/>
      <c r="Q37" s="3"/>
      <c r="R37" s="3"/>
    </row>
    <row r="38" spans="2:18" x14ac:dyDescent="0.25">
      <c r="B38">
        <v>34</v>
      </c>
      <c r="C38">
        <v>34</v>
      </c>
      <c r="D38">
        <v>34.561999999999998</v>
      </c>
      <c r="E38">
        <f t="shared" si="0"/>
        <v>1194.5318439999999</v>
      </c>
      <c r="F38">
        <f t="shared" si="1"/>
        <v>1156</v>
      </c>
      <c r="G38">
        <f t="shared" si="2"/>
        <v>1175.1079999999999</v>
      </c>
      <c r="H38" s="1"/>
      <c r="I38" s="1"/>
      <c r="J38" s="3"/>
      <c r="K38" s="3"/>
      <c r="Q38" s="3"/>
      <c r="R38" s="3"/>
    </row>
    <row r="39" spans="2:18" x14ac:dyDescent="0.25">
      <c r="B39">
        <v>35</v>
      </c>
      <c r="C39">
        <v>35</v>
      </c>
      <c r="D39">
        <v>35.56</v>
      </c>
      <c r="E39">
        <f t="shared" si="0"/>
        <v>1264.5136000000002</v>
      </c>
      <c r="F39">
        <f t="shared" si="1"/>
        <v>1225</v>
      </c>
      <c r="G39">
        <f t="shared" si="2"/>
        <v>1244.6000000000001</v>
      </c>
      <c r="H39" s="1"/>
      <c r="I39" s="1"/>
      <c r="J39" s="3"/>
      <c r="K39" s="3"/>
      <c r="Q39" s="3"/>
      <c r="R39" s="3"/>
    </row>
    <row r="40" spans="2:18" x14ac:dyDescent="0.25">
      <c r="B40">
        <v>36</v>
      </c>
      <c r="C40">
        <v>35.4</v>
      </c>
      <c r="D40">
        <v>36</v>
      </c>
      <c r="E40">
        <f t="shared" si="0"/>
        <v>1296</v>
      </c>
      <c r="F40">
        <f t="shared" si="1"/>
        <v>1253.1599999999999</v>
      </c>
      <c r="G40">
        <f t="shared" si="2"/>
        <v>1274.3999999999999</v>
      </c>
      <c r="H40" s="1"/>
      <c r="I40" s="1"/>
      <c r="J40" s="3"/>
      <c r="K40" s="3"/>
      <c r="Q40" s="3"/>
      <c r="R40" s="3"/>
    </row>
    <row r="41" spans="2:18" x14ac:dyDescent="0.25">
      <c r="B41">
        <v>37</v>
      </c>
      <c r="C41">
        <v>36</v>
      </c>
      <c r="D41">
        <v>36.5</v>
      </c>
      <c r="E41">
        <f t="shared" si="0"/>
        <v>1332.25</v>
      </c>
      <c r="F41">
        <f t="shared" si="1"/>
        <v>1296</v>
      </c>
      <c r="G41">
        <f t="shared" si="2"/>
        <v>1314</v>
      </c>
      <c r="H41" s="1"/>
      <c r="I41" s="1"/>
      <c r="J41" s="3"/>
      <c r="K41" s="3"/>
      <c r="Q41" s="3"/>
      <c r="R41" s="3"/>
    </row>
    <row r="42" spans="2:18" x14ac:dyDescent="0.25">
      <c r="B42">
        <v>38</v>
      </c>
      <c r="C42">
        <v>36.200000000000003</v>
      </c>
      <c r="D42">
        <v>36.75</v>
      </c>
      <c r="E42">
        <f t="shared" si="0"/>
        <v>1350.5625</v>
      </c>
      <c r="F42">
        <f t="shared" si="1"/>
        <v>1310.4400000000003</v>
      </c>
      <c r="G42">
        <f t="shared" si="2"/>
        <v>1330.3500000000001</v>
      </c>
      <c r="H42" s="1"/>
      <c r="I42" s="1"/>
      <c r="J42" s="3"/>
      <c r="K42" s="3"/>
      <c r="Q42" s="3"/>
      <c r="R42" s="3"/>
    </row>
    <row r="43" spans="2:18" x14ac:dyDescent="0.25">
      <c r="B43">
        <v>39</v>
      </c>
      <c r="C43">
        <v>36.5</v>
      </c>
      <c r="D43">
        <v>37.06</v>
      </c>
      <c r="E43">
        <f t="shared" si="0"/>
        <v>1373.4436000000001</v>
      </c>
      <c r="F43">
        <f t="shared" si="1"/>
        <v>1332.25</v>
      </c>
      <c r="G43">
        <f t="shared" si="2"/>
        <v>1352.69</v>
      </c>
      <c r="H43" s="1"/>
      <c r="I43" s="1"/>
      <c r="J43" s="3"/>
      <c r="K43" s="3"/>
      <c r="Q43" s="3"/>
      <c r="R43" s="3"/>
    </row>
    <row r="44" spans="2:18" x14ac:dyDescent="0.25">
      <c r="B44">
        <v>40</v>
      </c>
      <c r="C44">
        <v>36.9</v>
      </c>
      <c r="D44">
        <v>37.5</v>
      </c>
      <c r="E44">
        <f t="shared" si="0"/>
        <v>1406.25</v>
      </c>
      <c r="F44">
        <f t="shared" si="1"/>
        <v>1361.61</v>
      </c>
      <c r="G44">
        <f t="shared" si="2"/>
        <v>1383.75</v>
      </c>
      <c r="H44" s="1"/>
      <c r="I44" s="1"/>
      <c r="J44" s="3"/>
      <c r="K44" s="3"/>
      <c r="Q44" s="3"/>
      <c r="R44" s="3"/>
    </row>
    <row r="45" spans="2:18" x14ac:dyDescent="0.25">
      <c r="B45">
        <v>41</v>
      </c>
      <c r="C45">
        <v>37.5</v>
      </c>
      <c r="D45">
        <v>38.119999999999997</v>
      </c>
      <c r="E45">
        <f t="shared" si="0"/>
        <v>1453.1343999999999</v>
      </c>
      <c r="F45">
        <f t="shared" si="1"/>
        <v>1406.25</v>
      </c>
      <c r="G45">
        <f t="shared" si="2"/>
        <v>1429.5</v>
      </c>
      <c r="H45" s="1"/>
      <c r="I45" s="1"/>
      <c r="J45" s="3"/>
      <c r="K45" s="3"/>
      <c r="Q45" s="3"/>
      <c r="R45" s="3"/>
    </row>
    <row r="46" spans="2:18" x14ac:dyDescent="0.25">
      <c r="B46">
        <v>42</v>
      </c>
      <c r="C46">
        <v>38</v>
      </c>
      <c r="D46">
        <v>38.56</v>
      </c>
      <c r="E46">
        <f t="shared" si="0"/>
        <v>1486.8736000000001</v>
      </c>
      <c r="F46">
        <f t="shared" si="1"/>
        <v>1444</v>
      </c>
      <c r="G46">
        <f t="shared" si="2"/>
        <v>1465.2800000000002</v>
      </c>
      <c r="H46" s="1"/>
      <c r="I46" s="1"/>
      <c r="J46" s="3"/>
      <c r="K46" s="3"/>
      <c r="Q46" s="3"/>
      <c r="R46" s="3"/>
    </row>
    <row r="47" spans="2:18" x14ac:dyDescent="0.25">
      <c r="B47">
        <v>43</v>
      </c>
      <c r="C47">
        <v>38.4</v>
      </c>
      <c r="D47">
        <v>39</v>
      </c>
      <c r="E47">
        <f t="shared" si="0"/>
        <v>1521</v>
      </c>
      <c r="F47">
        <f t="shared" si="1"/>
        <v>1474.56</v>
      </c>
      <c r="G47">
        <f t="shared" si="2"/>
        <v>1497.6</v>
      </c>
      <c r="H47" s="1"/>
      <c r="I47" s="1"/>
      <c r="J47" s="3"/>
      <c r="K47" s="3"/>
      <c r="Q47" s="3"/>
      <c r="R47" s="3"/>
    </row>
    <row r="48" spans="2:18" x14ac:dyDescent="0.25">
      <c r="B48">
        <v>44</v>
      </c>
      <c r="C48">
        <v>39.1</v>
      </c>
      <c r="D48">
        <v>39.686999999999998</v>
      </c>
      <c r="E48">
        <f t="shared" si="0"/>
        <v>1575.0579689999997</v>
      </c>
      <c r="F48">
        <f t="shared" si="1"/>
        <v>1528.8100000000002</v>
      </c>
      <c r="G48">
        <f t="shared" si="2"/>
        <v>1551.7617</v>
      </c>
      <c r="H48" s="1"/>
      <c r="I48" s="1"/>
      <c r="J48" s="3"/>
      <c r="K48" s="3"/>
      <c r="Q48" s="3"/>
      <c r="R48" s="3"/>
    </row>
    <row r="49" spans="2:18" x14ac:dyDescent="0.25">
      <c r="B49">
        <v>45</v>
      </c>
      <c r="C49">
        <v>40</v>
      </c>
      <c r="D49">
        <v>40.56</v>
      </c>
      <c r="E49">
        <f t="shared" si="0"/>
        <v>1645.1136000000001</v>
      </c>
      <c r="F49">
        <f t="shared" si="1"/>
        <v>1600</v>
      </c>
      <c r="G49">
        <f t="shared" si="2"/>
        <v>1622.4</v>
      </c>
      <c r="H49" s="1"/>
      <c r="I49" s="1"/>
      <c r="J49" s="3"/>
      <c r="K49" s="3"/>
      <c r="Q49" s="3"/>
      <c r="R49" s="3"/>
    </row>
    <row r="50" spans="2:18" x14ac:dyDescent="0.25">
      <c r="B50">
        <v>46</v>
      </c>
      <c r="C50">
        <v>40.799999999999997</v>
      </c>
      <c r="D50">
        <v>41.5</v>
      </c>
      <c r="E50">
        <f t="shared" si="0"/>
        <v>1722.25</v>
      </c>
      <c r="F50">
        <f t="shared" si="1"/>
        <v>1664.6399999999999</v>
      </c>
      <c r="G50">
        <f t="shared" si="2"/>
        <v>1693.1999999999998</v>
      </c>
      <c r="H50" s="1"/>
      <c r="I50" s="1"/>
      <c r="J50" s="3"/>
      <c r="K50" s="3"/>
      <c r="Q50" s="3"/>
      <c r="R50" s="3"/>
    </row>
    <row r="51" spans="2:18" x14ac:dyDescent="0.25">
      <c r="B51">
        <v>47</v>
      </c>
      <c r="C51">
        <v>41.3</v>
      </c>
      <c r="D51">
        <v>42</v>
      </c>
      <c r="E51">
        <f t="shared" si="0"/>
        <v>1764</v>
      </c>
      <c r="F51">
        <f t="shared" si="1"/>
        <v>1705.6899999999998</v>
      </c>
      <c r="G51">
        <f t="shared" si="2"/>
        <v>1734.6</v>
      </c>
      <c r="H51" s="1"/>
      <c r="I51" s="1"/>
      <c r="J51" s="3"/>
      <c r="K51" s="3"/>
      <c r="Q51" s="3"/>
      <c r="R51" s="3"/>
    </row>
    <row r="52" spans="2:18" x14ac:dyDescent="0.25">
      <c r="B52">
        <v>48</v>
      </c>
      <c r="C52">
        <v>42.2</v>
      </c>
      <c r="D52">
        <v>42.811999999999998</v>
      </c>
      <c r="E52">
        <f t="shared" si="0"/>
        <v>1832.8673439999998</v>
      </c>
      <c r="F52">
        <f t="shared" si="1"/>
        <v>1780.8400000000001</v>
      </c>
      <c r="G52">
        <f t="shared" si="2"/>
        <v>1806.6664000000001</v>
      </c>
      <c r="H52" s="1"/>
      <c r="I52" s="1"/>
      <c r="J52" s="3"/>
      <c r="K52" s="3"/>
      <c r="Q52" s="3"/>
      <c r="R52" s="3"/>
    </row>
    <row r="53" spans="2:18" x14ac:dyDescent="0.25">
      <c r="B53">
        <v>49</v>
      </c>
      <c r="C53">
        <v>43</v>
      </c>
      <c r="D53">
        <v>43.625</v>
      </c>
      <c r="E53">
        <f t="shared" si="0"/>
        <v>1903.140625</v>
      </c>
      <c r="F53">
        <f t="shared" si="1"/>
        <v>1849</v>
      </c>
      <c r="G53">
        <f t="shared" si="2"/>
        <v>1875.875</v>
      </c>
      <c r="H53" s="1"/>
      <c r="I53" s="1"/>
      <c r="J53" s="3"/>
      <c r="K53" s="3"/>
      <c r="Q53" s="3"/>
      <c r="R53" s="3"/>
    </row>
    <row r="54" spans="2:18" x14ac:dyDescent="0.25">
      <c r="B54">
        <v>50</v>
      </c>
      <c r="C54">
        <v>43.5</v>
      </c>
      <c r="D54">
        <v>44.12</v>
      </c>
      <c r="E54">
        <f t="shared" si="0"/>
        <v>1946.5743999999997</v>
      </c>
      <c r="F54">
        <f t="shared" si="1"/>
        <v>1892.25</v>
      </c>
      <c r="G54">
        <f t="shared" si="2"/>
        <v>1919.2199999999998</v>
      </c>
      <c r="H54" s="1"/>
      <c r="I54" s="1"/>
      <c r="J54" s="3"/>
      <c r="K54" s="3"/>
      <c r="Q54" s="3"/>
      <c r="R54" s="3"/>
    </row>
    <row r="55" spans="2:18" x14ac:dyDescent="0.25">
      <c r="B55">
        <v>51</v>
      </c>
      <c r="C55">
        <v>44</v>
      </c>
      <c r="D55">
        <v>44.5</v>
      </c>
      <c r="E55">
        <f t="shared" si="0"/>
        <v>1980.25</v>
      </c>
      <c r="F55">
        <f t="shared" si="1"/>
        <v>1936</v>
      </c>
      <c r="G55">
        <f t="shared" si="2"/>
        <v>1958</v>
      </c>
      <c r="H55" s="1"/>
      <c r="I55" s="1"/>
      <c r="J55" s="3"/>
      <c r="K55" s="3"/>
      <c r="Q55" s="3"/>
      <c r="R55" s="3"/>
    </row>
    <row r="56" spans="2:18" x14ac:dyDescent="0.25">
      <c r="B56">
        <v>52</v>
      </c>
      <c r="C56">
        <v>44.5</v>
      </c>
      <c r="D56">
        <v>45.87</v>
      </c>
      <c r="E56">
        <f t="shared" si="0"/>
        <v>2104.0568999999996</v>
      </c>
      <c r="F56">
        <f t="shared" si="1"/>
        <v>1980.25</v>
      </c>
      <c r="G56">
        <f t="shared" si="2"/>
        <v>2041.2149999999999</v>
      </c>
      <c r="H56" s="1"/>
      <c r="I56" s="1"/>
      <c r="J56" s="3"/>
      <c r="K56" s="3"/>
      <c r="Q56" s="3"/>
      <c r="R56" s="3"/>
    </row>
    <row r="57" spans="2:18" x14ac:dyDescent="0.25">
      <c r="B57">
        <v>53</v>
      </c>
      <c r="C57">
        <v>45.5</v>
      </c>
      <c r="D57">
        <v>46.4</v>
      </c>
      <c r="E57">
        <f t="shared" si="0"/>
        <v>2152.96</v>
      </c>
      <c r="F57">
        <f t="shared" si="1"/>
        <v>2070.25</v>
      </c>
      <c r="G57">
        <f t="shared" si="2"/>
        <v>2111.1999999999998</v>
      </c>
      <c r="H57" s="1"/>
      <c r="I57" s="1"/>
      <c r="J57" s="3"/>
      <c r="K57" s="3"/>
      <c r="Q57" s="3"/>
      <c r="R57" s="3"/>
    </row>
    <row r="58" spans="2:18" x14ac:dyDescent="0.25">
      <c r="B58">
        <v>54</v>
      </c>
      <c r="C58">
        <v>46</v>
      </c>
      <c r="D58">
        <v>47</v>
      </c>
      <c r="E58">
        <f t="shared" si="0"/>
        <v>2209</v>
      </c>
      <c r="F58">
        <f t="shared" si="1"/>
        <v>2116</v>
      </c>
      <c r="G58">
        <f t="shared" si="2"/>
        <v>2162</v>
      </c>
      <c r="H58" s="1"/>
      <c r="I58" s="1"/>
      <c r="J58" s="3"/>
      <c r="K58" s="3"/>
      <c r="Q58" s="3"/>
      <c r="R58" s="3"/>
    </row>
    <row r="59" spans="2:18" x14ac:dyDescent="0.25">
      <c r="B59">
        <v>55</v>
      </c>
      <c r="C59">
        <v>47</v>
      </c>
      <c r="D59">
        <v>47.93</v>
      </c>
      <c r="E59">
        <f t="shared" si="0"/>
        <v>2297.2849000000001</v>
      </c>
      <c r="F59">
        <f t="shared" si="1"/>
        <v>2209</v>
      </c>
      <c r="G59">
        <f t="shared" si="2"/>
        <v>2252.71</v>
      </c>
      <c r="H59" s="1"/>
      <c r="I59" s="1"/>
      <c r="J59" s="3"/>
      <c r="K59" s="3"/>
      <c r="Q59" s="3"/>
      <c r="R59" s="3"/>
    </row>
    <row r="60" spans="2:18" x14ac:dyDescent="0.25">
      <c r="B60">
        <v>56</v>
      </c>
      <c r="C60">
        <v>47.5</v>
      </c>
      <c r="D60">
        <v>48.5</v>
      </c>
      <c r="E60">
        <f t="shared" si="0"/>
        <v>2352.25</v>
      </c>
      <c r="F60">
        <f t="shared" si="1"/>
        <v>2256.25</v>
      </c>
      <c r="G60">
        <f t="shared" si="2"/>
        <v>2303.75</v>
      </c>
      <c r="H60" s="1"/>
      <c r="I60" s="1"/>
      <c r="J60" s="3"/>
      <c r="K60" s="3"/>
      <c r="Q60" s="3"/>
      <c r="R60" s="3"/>
    </row>
    <row r="61" spans="2:18" x14ac:dyDescent="0.25">
      <c r="B61">
        <v>57</v>
      </c>
      <c r="C61">
        <v>48.5</v>
      </c>
      <c r="D61">
        <v>49.68</v>
      </c>
      <c r="E61">
        <f t="shared" si="0"/>
        <v>2468.1023999999998</v>
      </c>
      <c r="F61">
        <f t="shared" si="1"/>
        <v>2352.25</v>
      </c>
      <c r="G61">
        <f t="shared" si="2"/>
        <v>2409.48</v>
      </c>
      <c r="H61" s="1"/>
      <c r="I61" s="1"/>
      <c r="J61" s="3"/>
      <c r="K61" s="3"/>
      <c r="Q61" s="3"/>
      <c r="R61" s="3"/>
    </row>
    <row r="62" spans="2:18" x14ac:dyDescent="0.25">
      <c r="B62">
        <v>58</v>
      </c>
      <c r="C62">
        <v>49</v>
      </c>
      <c r="D62">
        <v>50.12</v>
      </c>
      <c r="E62">
        <f t="shared" si="0"/>
        <v>2512.0143999999996</v>
      </c>
      <c r="F62">
        <f t="shared" si="1"/>
        <v>2401</v>
      </c>
      <c r="G62">
        <f t="shared" si="2"/>
        <v>2455.8799999999997</v>
      </c>
      <c r="H62" s="1"/>
      <c r="I62" s="1"/>
      <c r="J62" s="3"/>
      <c r="K62" s="3"/>
      <c r="Q62" s="3"/>
      <c r="R62" s="3"/>
    </row>
    <row r="63" spans="2:18" x14ac:dyDescent="0.25">
      <c r="B63">
        <v>59</v>
      </c>
      <c r="C63">
        <v>49.5</v>
      </c>
      <c r="D63">
        <v>50.68</v>
      </c>
      <c r="E63">
        <f t="shared" si="0"/>
        <v>2568.4623999999999</v>
      </c>
      <c r="F63">
        <f t="shared" si="1"/>
        <v>2450.25</v>
      </c>
      <c r="G63">
        <f t="shared" si="2"/>
        <v>2508.66</v>
      </c>
      <c r="H63" s="1"/>
      <c r="I63" s="1"/>
      <c r="J63" s="3"/>
      <c r="K63" s="3"/>
      <c r="Q63" s="3"/>
      <c r="R63" s="3"/>
    </row>
    <row r="64" spans="2:18" x14ac:dyDescent="0.25">
      <c r="B64">
        <v>60</v>
      </c>
      <c r="C64">
        <v>50.5</v>
      </c>
      <c r="D64">
        <v>51.62</v>
      </c>
      <c r="E64">
        <f t="shared" si="0"/>
        <v>2664.6243999999997</v>
      </c>
      <c r="F64">
        <f t="shared" si="1"/>
        <v>2550.25</v>
      </c>
      <c r="G64">
        <f t="shared" si="2"/>
        <v>2606.81</v>
      </c>
      <c r="H64" s="1"/>
      <c r="I64" s="1"/>
      <c r="J64" s="3"/>
      <c r="K64" s="3"/>
      <c r="Q64" s="3"/>
      <c r="R64" s="3"/>
    </row>
    <row r="65" spans="1:18" x14ac:dyDescent="0.25">
      <c r="B65">
        <v>61</v>
      </c>
      <c r="C65">
        <v>51.6</v>
      </c>
      <c r="D65">
        <v>52.81</v>
      </c>
      <c r="E65">
        <f t="shared" si="0"/>
        <v>2788.8961000000004</v>
      </c>
      <c r="F65">
        <f t="shared" si="1"/>
        <v>2662.56</v>
      </c>
      <c r="G65">
        <f t="shared" si="2"/>
        <v>2724.9960000000001</v>
      </c>
      <c r="H65" s="1"/>
      <c r="I65" s="1"/>
      <c r="J65" s="3"/>
      <c r="K65" s="3"/>
      <c r="Q65" s="3"/>
      <c r="R65" s="3"/>
    </row>
    <row r="66" spans="1:18" x14ac:dyDescent="0.25">
      <c r="B66">
        <v>62</v>
      </c>
      <c r="C66">
        <v>52.5</v>
      </c>
      <c r="D66">
        <v>53.62</v>
      </c>
      <c r="E66">
        <f t="shared" si="0"/>
        <v>2875.1043999999997</v>
      </c>
      <c r="F66">
        <f t="shared" si="1"/>
        <v>2756.25</v>
      </c>
      <c r="G66">
        <f t="shared" si="2"/>
        <v>2815.0499999999997</v>
      </c>
      <c r="H66" s="1"/>
      <c r="I66" s="1"/>
      <c r="J66" s="3"/>
      <c r="K66" s="3"/>
      <c r="Q66" s="3"/>
      <c r="R66" s="3"/>
    </row>
    <row r="67" spans="1:18" x14ac:dyDescent="0.25">
      <c r="B67">
        <v>63</v>
      </c>
      <c r="C67">
        <v>53.7</v>
      </c>
      <c r="D67">
        <v>54.43</v>
      </c>
      <c r="E67">
        <f t="shared" si="0"/>
        <v>2962.6248999999998</v>
      </c>
      <c r="F67">
        <f t="shared" si="1"/>
        <v>2883.6900000000005</v>
      </c>
      <c r="G67">
        <f t="shared" si="2"/>
        <v>2922.8910000000001</v>
      </c>
      <c r="H67" s="1"/>
      <c r="I67" s="1"/>
      <c r="J67" s="3"/>
      <c r="K67" s="3"/>
      <c r="Q67" s="3"/>
      <c r="R67" s="3"/>
    </row>
    <row r="68" spans="1:18" x14ac:dyDescent="0.25">
      <c r="B68">
        <v>64</v>
      </c>
      <c r="C68">
        <v>53.9</v>
      </c>
      <c r="D68">
        <v>55.06</v>
      </c>
      <c r="E68">
        <f t="shared" si="0"/>
        <v>3031.6036000000004</v>
      </c>
      <c r="F68">
        <f t="shared" si="1"/>
        <v>2905.21</v>
      </c>
      <c r="G68">
        <f t="shared" si="2"/>
        <v>2967.7339999999999</v>
      </c>
      <c r="H68" s="1"/>
      <c r="I68" s="1"/>
      <c r="J68" s="3"/>
      <c r="K68" s="3"/>
      <c r="Q68" s="3"/>
      <c r="R68" s="3"/>
    </row>
    <row r="69" spans="1:18" x14ac:dyDescent="0.25">
      <c r="B69">
        <v>65</v>
      </c>
      <c r="C69">
        <v>54.7</v>
      </c>
      <c r="D69">
        <v>55.68</v>
      </c>
      <c r="E69">
        <f t="shared" si="0"/>
        <v>3100.2624000000001</v>
      </c>
      <c r="F69">
        <f t="shared" si="1"/>
        <v>2992.09</v>
      </c>
      <c r="G69">
        <f t="shared" si="2"/>
        <v>3045.6960000000004</v>
      </c>
      <c r="H69" s="1"/>
      <c r="I69" s="1"/>
      <c r="J69" s="3"/>
      <c r="K69" s="3"/>
      <c r="Q69" s="3"/>
      <c r="R69" s="3"/>
    </row>
    <row r="70" spans="1:18" x14ac:dyDescent="0.25">
      <c r="B70">
        <v>66</v>
      </c>
      <c r="C70">
        <v>56</v>
      </c>
      <c r="D70">
        <v>56.37</v>
      </c>
      <c r="E70">
        <f t="shared" ref="E70:E74" si="3">D70^2</f>
        <v>3177.5768999999996</v>
      </c>
      <c r="F70">
        <f t="shared" ref="F70:F74" si="4">C70^2</f>
        <v>3136</v>
      </c>
      <c r="G70">
        <f t="shared" ref="G70:G74" si="5">C70*D70</f>
        <v>3156.72</v>
      </c>
      <c r="H70" s="1"/>
      <c r="I70" s="1"/>
      <c r="J70" s="3"/>
      <c r="K70" s="3"/>
      <c r="Q70" s="3"/>
      <c r="R70" s="3"/>
    </row>
    <row r="71" spans="1:18" x14ac:dyDescent="0.25">
      <c r="B71">
        <v>67</v>
      </c>
      <c r="C71">
        <v>55.3</v>
      </c>
      <c r="D71">
        <v>56.75</v>
      </c>
      <c r="E71">
        <f t="shared" si="3"/>
        <v>3220.5625</v>
      </c>
      <c r="F71">
        <f t="shared" si="4"/>
        <v>3058.0899999999997</v>
      </c>
      <c r="G71">
        <f t="shared" si="5"/>
        <v>3138.2749999999996</v>
      </c>
      <c r="H71" s="1"/>
      <c r="I71" s="1"/>
      <c r="J71" s="3"/>
      <c r="K71" s="3"/>
      <c r="Q71" s="3"/>
      <c r="R71" s="3"/>
    </row>
    <row r="72" spans="1:18" x14ac:dyDescent="0.25">
      <c r="B72">
        <v>68</v>
      </c>
      <c r="C72">
        <v>56</v>
      </c>
      <c r="D72">
        <v>57.31</v>
      </c>
      <c r="E72">
        <f t="shared" si="3"/>
        <v>3284.4361000000004</v>
      </c>
      <c r="F72">
        <f t="shared" si="4"/>
        <v>3136</v>
      </c>
      <c r="G72">
        <f t="shared" si="5"/>
        <v>3209.36</v>
      </c>
      <c r="H72" s="1"/>
      <c r="I72" s="1"/>
      <c r="J72" s="3"/>
      <c r="K72" s="3"/>
      <c r="Q72" s="3"/>
      <c r="R72" s="3"/>
    </row>
    <row r="73" spans="1:18" x14ac:dyDescent="0.25">
      <c r="B73">
        <v>69</v>
      </c>
      <c r="C73">
        <v>57.1</v>
      </c>
      <c r="D73">
        <v>58</v>
      </c>
      <c r="E73">
        <f t="shared" si="3"/>
        <v>3364</v>
      </c>
      <c r="F73">
        <f t="shared" si="4"/>
        <v>3260.4100000000003</v>
      </c>
      <c r="G73">
        <f t="shared" si="5"/>
        <v>3311.8</v>
      </c>
      <c r="H73" s="1"/>
      <c r="I73" s="1"/>
      <c r="J73" s="3"/>
      <c r="K73" s="3"/>
      <c r="Q73" s="3"/>
      <c r="R73" s="3"/>
    </row>
    <row r="74" spans="1:18" x14ac:dyDescent="0.25">
      <c r="B74">
        <v>70</v>
      </c>
      <c r="C74">
        <v>57.7</v>
      </c>
      <c r="D74">
        <v>59.75</v>
      </c>
      <c r="E74">
        <f t="shared" si="3"/>
        <v>3570.0625</v>
      </c>
      <c r="F74">
        <f t="shared" si="4"/>
        <v>3329.2900000000004</v>
      </c>
      <c r="G74">
        <f t="shared" si="5"/>
        <v>3447.5750000000003</v>
      </c>
      <c r="H74" s="1"/>
      <c r="I74" s="1"/>
      <c r="J74" s="3"/>
      <c r="K74" s="3"/>
      <c r="Q74" s="3"/>
      <c r="R74" s="3"/>
    </row>
    <row r="75" spans="1:18" x14ac:dyDescent="0.25">
      <c r="A75" t="s">
        <v>1</v>
      </c>
      <c r="C75" s="1">
        <f t="shared" ref="C75:H75" si="6">SUM(C5:C74)</f>
        <v>2335.3999999999996</v>
      </c>
      <c r="D75">
        <f t="shared" si="6"/>
        <v>2376.5409999999993</v>
      </c>
      <c r="E75">
        <f t="shared" si="6"/>
        <v>96877.759527000002</v>
      </c>
      <c r="F75">
        <f t="shared" si="6"/>
        <v>93402.38</v>
      </c>
      <c r="G75">
        <f t="shared" si="6"/>
        <v>95122.45209999998</v>
      </c>
      <c r="H75" s="1"/>
      <c r="I75" s="1"/>
      <c r="J75" s="3"/>
      <c r="K75" s="3"/>
      <c r="Q75" s="3"/>
      <c r="R75" s="3"/>
    </row>
    <row r="76" spans="1:18" x14ac:dyDescent="0.25">
      <c r="A76" t="s">
        <v>2</v>
      </c>
      <c r="C76" s="1">
        <v>70</v>
      </c>
      <c r="Q76" s="3"/>
      <c r="R76" s="3"/>
    </row>
    <row r="77" spans="1:18" x14ac:dyDescent="0.25">
      <c r="A77" t="s">
        <v>4</v>
      </c>
      <c r="C77" s="1">
        <f>(C76*E75)-(D75*D75)</f>
        <v>1133496.0422090031</v>
      </c>
      <c r="Q77" s="3"/>
      <c r="R77" s="3"/>
    </row>
    <row r="78" spans="1:18" x14ac:dyDescent="0.25">
      <c r="A78" t="s">
        <v>3</v>
      </c>
      <c r="C78" s="1">
        <f>(C75*E75)-(D75*G75)</f>
        <v>185912.16316977143</v>
      </c>
      <c r="Q78" s="3"/>
      <c r="R78" s="3"/>
    </row>
    <row r="79" spans="1:18" x14ac:dyDescent="0.25">
      <c r="A79" t="s">
        <v>5</v>
      </c>
      <c r="C79" s="1">
        <f>(C76*G75)-(C75*D75)</f>
        <v>1108397.7956000017</v>
      </c>
      <c r="Q79" s="3"/>
      <c r="R79" s="3"/>
    </row>
    <row r="80" spans="1:18" x14ac:dyDescent="0.25">
      <c r="A80" t="s">
        <v>6</v>
      </c>
      <c r="B80" s="1"/>
      <c r="C80" s="1">
        <f>C78/C77</f>
        <v>0.16401659665918045</v>
      </c>
      <c r="I80" s="3"/>
      <c r="Q80" s="3"/>
      <c r="R80" s="3"/>
    </row>
    <row r="81" spans="1:18" x14ac:dyDescent="0.25">
      <c r="A81" t="s">
        <v>7</v>
      </c>
      <c r="B81" s="1"/>
      <c r="C81" s="1">
        <f>C79/C77</f>
        <v>0.9778576671868312</v>
      </c>
      <c r="I81" s="3"/>
      <c r="Q81" s="3"/>
      <c r="R81" s="3"/>
    </row>
    <row r="82" spans="1:18" x14ac:dyDescent="0.25">
      <c r="I82" s="3"/>
      <c r="Q82" s="3"/>
      <c r="R82" s="3"/>
    </row>
    <row r="83" spans="1:18" x14ac:dyDescent="0.25">
      <c r="A83" t="s">
        <v>13</v>
      </c>
      <c r="C83" s="1">
        <f>((C76*G75)-(D75*C75))^2</f>
        <v>1228545673290.9431</v>
      </c>
      <c r="I83" s="3"/>
      <c r="Q83" s="3"/>
      <c r="R83" s="3"/>
    </row>
    <row r="84" spans="1:18" x14ac:dyDescent="0.25">
      <c r="A84" t="s">
        <v>14</v>
      </c>
      <c r="C84" s="1">
        <f>((C76*(E75))-((D75)^2)*((C76*F75)-(C75^2)))</f>
        <v>-6122782686947.8828</v>
      </c>
      <c r="I84" s="3"/>
      <c r="Q84" s="3"/>
      <c r="R84" s="3"/>
    </row>
    <row r="85" spans="1:18" x14ac:dyDescent="0.25">
      <c r="A85" t="s">
        <v>15</v>
      </c>
      <c r="C85" s="1">
        <f>C83/C84</f>
        <v>-0.20065152335226111</v>
      </c>
      <c r="I85" s="3"/>
      <c r="Q85" s="3"/>
      <c r="R85" s="3"/>
    </row>
    <row r="86" spans="1:18" x14ac:dyDescent="0.25">
      <c r="A86" t="s">
        <v>17</v>
      </c>
      <c r="I86" s="3"/>
      <c r="Q86" s="3"/>
      <c r="R86" s="3"/>
    </row>
    <row r="87" spans="1:18" x14ac:dyDescent="0.25">
      <c r="I87" s="3"/>
      <c r="P87" s="2"/>
      <c r="Q87" s="5"/>
      <c r="R87" s="5"/>
    </row>
    <row r="88" spans="1:18" x14ac:dyDescent="0.25">
      <c r="I88" s="5"/>
      <c r="J88" s="10"/>
      <c r="K88" s="2"/>
    </row>
    <row r="89" spans="1:18" x14ac:dyDescent="0.25">
      <c r="I89" s="4"/>
    </row>
    <row r="126" spans="2:2" x14ac:dyDescent="0.25">
      <c r="B126" s="1"/>
    </row>
    <row r="127" spans="2:2" x14ac:dyDescent="0.25">
      <c r="B127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D204-6025-460C-B9FB-03B66D62C91F}">
  <dimension ref="A1:X94"/>
  <sheetViews>
    <sheetView topLeftCell="N82" workbookViewId="0">
      <selection activeCell="T94" sqref="T94"/>
    </sheetView>
  </sheetViews>
  <sheetFormatPr defaultRowHeight="15" x14ac:dyDescent="0.25"/>
  <cols>
    <col min="4" max="4" width="9.140625" style="17"/>
    <col min="9" max="9" width="13.42578125" bestFit="1" customWidth="1"/>
    <col min="11" max="11" width="9.140625" style="1"/>
    <col min="12" max="12" width="9.140625" style="14"/>
    <col min="13" max="14" width="9.140625" style="1"/>
    <col min="18" max="18" width="9.140625" style="14"/>
    <col min="19" max="19" width="13.42578125" bestFit="1" customWidth="1"/>
    <col min="20" max="20" width="7.5703125" bestFit="1" customWidth="1"/>
    <col min="24" max="24" width="9.140625" style="14"/>
  </cols>
  <sheetData>
    <row r="1" spans="1:24" x14ac:dyDescent="0.25">
      <c r="B1" s="20" t="s">
        <v>37</v>
      </c>
      <c r="C1" s="20"/>
      <c r="D1" s="16"/>
      <c r="E1" s="12"/>
      <c r="F1" s="12"/>
      <c r="G1" s="11"/>
      <c r="H1" s="12"/>
      <c r="I1" s="20" t="s">
        <v>37</v>
      </c>
      <c r="J1" s="20"/>
      <c r="K1"/>
      <c r="M1"/>
      <c r="N1"/>
      <c r="O1" s="20" t="s">
        <v>35</v>
      </c>
      <c r="P1" s="20"/>
      <c r="Q1" s="12"/>
      <c r="R1" s="15"/>
      <c r="S1" s="12"/>
      <c r="U1" s="20" t="s">
        <v>38</v>
      </c>
      <c r="V1" s="20"/>
    </row>
    <row r="2" spans="1:24" x14ac:dyDescent="0.25">
      <c r="A2" t="s">
        <v>24</v>
      </c>
      <c r="B2" t="s">
        <v>32</v>
      </c>
      <c r="C2" t="s">
        <v>20</v>
      </c>
      <c r="D2" s="17" t="s">
        <v>45</v>
      </c>
      <c r="E2" t="s">
        <v>28</v>
      </c>
      <c r="H2" t="s">
        <v>24</v>
      </c>
      <c r="I2" t="s">
        <v>20</v>
      </c>
      <c r="J2" t="s">
        <v>32</v>
      </c>
      <c r="K2" t="s">
        <v>46</v>
      </c>
      <c r="L2" s="14" t="s">
        <v>28</v>
      </c>
      <c r="M2"/>
      <c r="N2" t="s">
        <v>24</v>
      </c>
      <c r="O2" t="s">
        <v>20</v>
      </c>
      <c r="P2" s="1" t="s">
        <v>32</v>
      </c>
      <c r="Q2" s="1" t="s">
        <v>45</v>
      </c>
      <c r="R2" s="14" t="s">
        <v>28</v>
      </c>
      <c r="S2" s="1"/>
      <c r="T2" s="1" t="s">
        <v>24</v>
      </c>
      <c r="U2" t="s">
        <v>20</v>
      </c>
      <c r="V2" t="s">
        <v>32</v>
      </c>
      <c r="W2" s="1" t="s">
        <v>45</v>
      </c>
      <c r="X2" s="14" t="s">
        <v>28</v>
      </c>
    </row>
    <row r="3" spans="1:24" x14ac:dyDescent="0.25">
      <c r="A3">
        <v>1</v>
      </c>
      <c r="B3">
        <v>4.18</v>
      </c>
      <c r="C3">
        <v>4.2</v>
      </c>
      <c r="D3" s="17">
        <f>ABS(B3-C3)/B3</f>
        <v>4.7846889952154218E-3</v>
      </c>
      <c r="H3">
        <v>1</v>
      </c>
      <c r="I3">
        <v>4.2</v>
      </c>
      <c r="J3">
        <v>4.18</v>
      </c>
      <c r="K3" s="3">
        <f>ABS(I3-J3)/I3</f>
        <v>4.7619047619048716E-3</v>
      </c>
      <c r="L3" s="14">
        <f>SQRT(((J3-I3)^2)/70)</f>
        <v>2.3904572186688425E-3</v>
      </c>
      <c r="M3"/>
      <c r="N3">
        <v>1</v>
      </c>
      <c r="O3">
        <v>2.9</v>
      </c>
      <c r="P3" s="1">
        <v>2.97</v>
      </c>
      <c r="Q3" s="3">
        <f>ABS(O3-P3)/O3</f>
        <v>2.4137931034482859E-2</v>
      </c>
      <c r="R3" s="14">
        <f>SQRT(((P3-O3)^2)/70)</f>
        <v>8.3666002653407893E-3</v>
      </c>
      <c r="S3" s="1"/>
      <c r="T3">
        <v>1</v>
      </c>
      <c r="U3">
        <v>3</v>
      </c>
      <c r="V3" s="1">
        <v>3.12</v>
      </c>
      <c r="W3" s="3">
        <f>ABS(U3-V3)/U3</f>
        <v>4.0000000000000036E-2</v>
      </c>
      <c r="X3" s="14">
        <f>SQRT(((V3-U3)^2)/70)</f>
        <v>1.4342743312012737E-2</v>
      </c>
    </row>
    <row r="4" spans="1:24" x14ac:dyDescent="0.25">
      <c r="A4">
        <v>2</v>
      </c>
      <c r="B4">
        <v>5.37</v>
      </c>
      <c r="C4">
        <v>5.5</v>
      </c>
      <c r="D4" s="17">
        <f t="shared" ref="D4:D68" si="0">ABS(B4-C4)/B4</f>
        <v>2.420856610800743E-2</v>
      </c>
      <c r="H4">
        <v>2</v>
      </c>
      <c r="I4">
        <v>5.5</v>
      </c>
      <c r="J4">
        <v>5.37</v>
      </c>
      <c r="K4" s="3">
        <f t="shared" ref="K4:K67" si="1">ABS(I4-J4)/I4</f>
        <v>2.3636363636363619E-2</v>
      </c>
      <c r="L4" s="14">
        <f t="shared" ref="L4:L67" si="2">SQRT(((J4-I4)^2)/70)</f>
        <v>1.5537971921347104E-2</v>
      </c>
      <c r="M4"/>
      <c r="N4">
        <v>2</v>
      </c>
      <c r="O4">
        <v>3.2</v>
      </c>
      <c r="P4" s="1">
        <v>3.22</v>
      </c>
      <c r="Q4" s="3">
        <f t="shared" ref="Q4:Q67" si="3">ABS(O4-P4)/O4</f>
        <v>6.2500000000000056E-3</v>
      </c>
      <c r="R4" s="14">
        <f t="shared" ref="R4:R67" si="4">SQRT(((P4-O4)^2)/70)</f>
        <v>2.3904572186687896E-3</v>
      </c>
      <c r="S4" s="1"/>
      <c r="T4">
        <v>2</v>
      </c>
      <c r="U4">
        <v>3.5</v>
      </c>
      <c r="V4" s="1">
        <v>3.56</v>
      </c>
      <c r="W4" s="3">
        <f t="shared" ref="W4:W67" si="5">ABS(U4-V4)/U4</f>
        <v>1.7142857142857158E-2</v>
      </c>
      <c r="X4" s="14">
        <f t="shared" ref="X4:X67" si="6">SQRT(((V4-U4)^2)/70)</f>
        <v>7.1713716560063683E-3</v>
      </c>
    </row>
    <row r="5" spans="1:24" x14ac:dyDescent="0.25">
      <c r="A5">
        <v>3</v>
      </c>
      <c r="B5">
        <v>6.375</v>
      </c>
      <c r="C5">
        <v>6.2</v>
      </c>
      <c r="D5" s="17">
        <f t="shared" si="0"/>
        <v>2.7450980392156835E-2</v>
      </c>
      <c r="H5">
        <v>3</v>
      </c>
      <c r="I5">
        <v>6.2</v>
      </c>
      <c r="J5">
        <v>6.375</v>
      </c>
      <c r="K5" s="3">
        <f t="shared" si="1"/>
        <v>2.8225806451612875E-2</v>
      </c>
      <c r="L5" s="14">
        <f t="shared" si="2"/>
        <v>2.0916500663351868E-2</v>
      </c>
      <c r="M5"/>
      <c r="N5">
        <v>3</v>
      </c>
      <c r="O5">
        <v>4</v>
      </c>
      <c r="P5" s="1">
        <v>3.89</v>
      </c>
      <c r="Q5" s="3">
        <f t="shared" si="3"/>
        <v>2.7499999999999969E-2</v>
      </c>
      <c r="R5" s="14">
        <f t="shared" si="4"/>
        <v>1.3147514702678316E-2</v>
      </c>
      <c r="S5" s="1"/>
      <c r="T5">
        <v>3</v>
      </c>
      <c r="U5">
        <v>4</v>
      </c>
      <c r="V5" s="1">
        <v>4.0999999999999996</v>
      </c>
      <c r="W5" s="3">
        <f t="shared" si="5"/>
        <v>2.4999999999999911E-2</v>
      </c>
      <c r="X5" s="14">
        <f t="shared" si="6"/>
        <v>1.1952286093343895E-2</v>
      </c>
    </row>
    <row r="6" spans="1:24" x14ac:dyDescent="0.25">
      <c r="A6">
        <v>4</v>
      </c>
      <c r="B6">
        <v>7.25</v>
      </c>
      <c r="C6">
        <v>7.4</v>
      </c>
      <c r="D6" s="17">
        <f t="shared" si="0"/>
        <v>2.0689655172413841E-2</v>
      </c>
      <c r="H6">
        <v>4</v>
      </c>
      <c r="I6">
        <v>7.4</v>
      </c>
      <c r="J6">
        <v>7.25</v>
      </c>
      <c r="K6" s="3">
        <f t="shared" si="1"/>
        <v>2.0270270270270316E-2</v>
      </c>
      <c r="L6" s="14">
        <f t="shared" si="2"/>
        <v>1.7928429140015946E-2</v>
      </c>
      <c r="M6"/>
      <c r="N6">
        <v>4</v>
      </c>
      <c r="O6">
        <v>4.5</v>
      </c>
      <c r="P6" s="1">
        <v>4.202</v>
      </c>
      <c r="Q6" s="3">
        <f t="shared" si="3"/>
        <v>6.6222222222222238E-2</v>
      </c>
      <c r="R6" s="14">
        <f t="shared" si="4"/>
        <v>3.5617812558164937E-2</v>
      </c>
      <c r="S6" s="1"/>
      <c r="T6">
        <v>4</v>
      </c>
      <c r="U6">
        <v>4.5999999999999996</v>
      </c>
      <c r="V6" s="1">
        <v>4.5</v>
      </c>
      <c r="W6" s="3">
        <f t="shared" si="5"/>
        <v>2.1739130434782532E-2</v>
      </c>
      <c r="X6" s="14">
        <f t="shared" si="6"/>
        <v>1.1952286093343895E-2</v>
      </c>
    </row>
    <row r="7" spans="1:24" x14ac:dyDescent="0.25">
      <c r="A7">
        <v>5</v>
      </c>
      <c r="B7">
        <v>8.1869999999999994</v>
      </c>
      <c r="C7">
        <v>8.1999999999999993</v>
      </c>
      <c r="D7" s="17">
        <f t="shared" si="0"/>
        <v>1.5878832295101871E-3</v>
      </c>
      <c r="H7">
        <v>5</v>
      </c>
      <c r="I7">
        <v>8.1999999999999993</v>
      </c>
      <c r="J7">
        <v>8.1869999999999994</v>
      </c>
      <c r="K7" s="3">
        <f t="shared" si="1"/>
        <v>1.5853658536585245E-3</v>
      </c>
      <c r="L7" s="14">
        <f t="shared" si="2"/>
        <v>1.5537971921346999E-3</v>
      </c>
      <c r="M7"/>
      <c r="N7">
        <v>5</v>
      </c>
      <c r="O7">
        <v>5</v>
      </c>
      <c r="P7" s="1">
        <v>4.875</v>
      </c>
      <c r="Q7" s="3">
        <f t="shared" si="3"/>
        <v>2.5000000000000001E-2</v>
      </c>
      <c r="R7" s="14">
        <f t="shared" si="4"/>
        <v>1.494035761667992E-2</v>
      </c>
      <c r="S7" s="1"/>
      <c r="T7">
        <v>5</v>
      </c>
      <c r="U7">
        <v>5.0999999999999996</v>
      </c>
      <c r="V7" s="1">
        <v>5.23</v>
      </c>
      <c r="W7" s="3">
        <f t="shared" si="5"/>
        <v>2.5490196078431528E-2</v>
      </c>
      <c r="X7" s="14">
        <f t="shared" si="6"/>
        <v>1.553797192134721E-2</v>
      </c>
    </row>
    <row r="8" spans="1:24" x14ac:dyDescent="0.25">
      <c r="A8">
        <v>6</v>
      </c>
      <c r="B8">
        <v>9.0619999999999994</v>
      </c>
      <c r="C8">
        <v>8.9</v>
      </c>
      <c r="D8" s="17">
        <f t="shared" si="0"/>
        <v>1.7876848377841429E-2</v>
      </c>
      <c r="H8">
        <v>6</v>
      </c>
      <c r="I8">
        <v>8.9</v>
      </c>
      <c r="J8">
        <v>9.0619999999999994</v>
      </c>
      <c r="K8" s="3">
        <f t="shared" si="1"/>
        <v>1.8202247191011128E-2</v>
      </c>
      <c r="L8" s="14">
        <f t="shared" si="2"/>
        <v>1.936270347121706E-2</v>
      </c>
      <c r="M8"/>
      <c r="N8">
        <v>6</v>
      </c>
      <c r="O8">
        <v>5.5</v>
      </c>
      <c r="P8" s="1">
        <v>5.61</v>
      </c>
      <c r="Q8" s="3">
        <f t="shared" si="3"/>
        <v>2.0000000000000059E-2</v>
      </c>
      <c r="R8" s="14">
        <f t="shared" si="4"/>
        <v>1.3147514702678368E-2</v>
      </c>
      <c r="S8" s="1"/>
      <c r="T8">
        <v>6</v>
      </c>
      <c r="U8">
        <v>5.6</v>
      </c>
      <c r="V8" s="1">
        <v>5.72</v>
      </c>
      <c r="W8" s="3">
        <f t="shared" si="5"/>
        <v>2.142857142857145E-2</v>
      </c>
      <c r="X8" s="14">
        <f t="shared" si="6"/>
        <v>1.4342743312012737E-2</v>
      </c>
    </row>
    <row r="9" spans="1:24" x14ac:dyDescent="0.25">
      <c r="A9">
        <v>7</v>
      </c>
      <c r="B9">
        <v>10.75</v>
      </c>
      <c r="C9">
        <v>10.5</v>
      </c>
      <c r="D9" s="17">
        <f t="shared" si="0"/>
        <v>2.3255813953488372E-2</v>
      </c>
      <c r="H9">
        <v>7</v>
      </c>
      <c r="I9">
        <v>10.5</v>
      </c>
      <c r="J9">
        <v>10.75</v>
      </c>
      <c r="K9" s="3">
        <f t="shared" si="1"/>
        <v>2.3809523809523808E-2</v>
      </c>
      <c r="L9" s="14">
        <f t="shared" si="2"/>
        <v>2.9880715233359841E-2</v>
      </c>
      <c r="M9"/>
      <c r="N9">
        <v>7</v>
      </c>
      <c r="O9">
        <v>6</v>
      </c>
      <c r="P9" s="1">
        <v>5.9779999999999998</v>
      </c>
      <c r="Q9" s="3">
        <f t="shared" si="3"/>
        <v>3.6666666666667069E-3</v>
      </c>
      <c r="R9" s="14">
        <f t="shared" si="4"/>
        <v>2.629502940535695E-3</v>
      </c>
      <c r="S9" s="1"/>
      <c r="T9">
        <v>7</v>
      </c>
      <c r="U9">
        <v>5.9</v>
      </c>
      <c r="V9" s="1">
        <v>6.125</v>
      </c>
      <c r="W9" s="3">
        <f t="shared" si="5"/>
        <v>3.8135593220338923E-2</v>
      </c>
      <c r="X9" s="14">
        <f t="shared" si="6"/>
        <v>2.6892643710023815E-2</v>
      </c>
    </row>
    <row r="10" spans="1:24" x14ac:dyDescent="0.25">
      <c r="A10">
        <v>8</v>
      </c>
      <c r="B10">
        <v>12</v>
      </c>
      <c r="C10">
        <v>11.8</v>
      </c>
      <c r="D10" s="17">
        <f t="shared" si="0"/>
        <v>1.6666666666666607E-2</v>
      </c>
      <c r="H10">
        <v>8</v>
      </c>
      <c r="I10">
        <v>11.8</v>
      </c>
      <c r="J10">
        <v>12</v>
      </c>
      <c r="K10" s="3">
        <f t="shared" si="1"/>
        <v>1.6949152542372819E-2</v>
      </c>
      <c r="L10" s="14">
        <f t="shared" si="2"/>
        <v>2.3904572186687789E-2</v>
      </c>
      <c r="M10"/>
      <c r="N10">
        <v>8</v>
      </c>
      <c r="O10">
        <v>6.4</v>
      </c>
      <c r="P10" s="1">
        <v>6.468</v>
      </c>
      <c r="Q10" s="3">
        <f t="shared" si="3"/>
        <v>1.062499999999994E-2</v>
      </c>
      <c r="R10" s="14">
        <f t="shared" si="4"/>
        <v>8.1275545434738306E-3</v>
      </c>
      <c r="S10" s="1"/>
      <c r="T10">
        <v>8</v>
      </c>
      <c r="U10">
        <v>6.5</v>
      </c>
      <c r="V10" s="1">
        <v>6.4530000000000003</v>
      </c>
      <c r="W10" s="3">
        <f t="shared" si="5"/>
        <v>7.2307692307691856E-3</v>
      </c>
      <c r="X10" s="14">
        <f t="shared" si="6"/>
        <v>5.6175744638716149E-3</v>
      </c>
    </row>
    <row r="11" spans="1:24" x14ac:dyDescent="0.25">
      <c r="A11">
        <v>9</v>
      </c>
      <c r="B11">
        <v>13.18</v>
      </c>
      <c r="C11">
        <v>12.7</v>
      </c>
      <c r="D11" s="17">
        <f t="shared" si="0"/>
        <v>3.6418816388467411E-2</v>
      </c>
      <c r="H11">
        <v>9</v>
      </c>
      <c r="I11">
        <v>12.7</v>
      </c>
      <c r="J11">
        <v>13.18</v>
      </c>
      <c r="K11" s="3">
        <f t="shared" si="1"/>
        <v>3.7795275590551215E-2</v>
      </c>
      <c r="L11" s="14">
        <f t="shared" si="2"/>
        <v>5.7370973248050947E-2</v>
      </c>
      <c r="M11"/>
      <c r="N11">
        <v>9</v>
      </c>
      <c r="O11">
        <v>7</v>
      </c>
      <c r="P11" s="1">
        <v>6.7750000000000004</v>
      </c>
      <c r="Q11" s="3">
        <f t="shared" si="3"/>
        <v>3.2142857142857091E-2</v>
      </c>
      <c r="R11" s="14">
        <f t="shared" si="4"/>
        <v>2.6892643710023815E-2</v>
      </c>
      <c r="S11" s="1"/>
      <c r="T11">
        <v>9</v>
      </c>
      <c r="U11">
        <v>7</v>
      </c>
      <c r="V11" s="1">
        <v>7.12</v>
      </c>
      <c r="W11" s="3">
        <f t="shared" si="5"/>
        <v>1.7142857142857158E-2</v>
      </c>
      <c r="X11" s="14">
        <f t="shared" si="6"/>
        <v>1.4342743312012737E-2</v>
      </c>
    </row>
    <row r="12" spans="1:24" x14ac:dyDescent="0.25">
      <c r="A12">
        <v>10</v>
      </c>
      <c r="B12">
        <v>14.06</v>
      </c>
      <c r="C12">
        <v>13.7</v>
      </c>
      <c r="D12" s="17">
        <f t="shared" si="0"/>
        <v>2.560455192034148E-2</v>
      </c>
      <c r="H12">
        <v>10</v>
      </c>
      <c r="I12">
        <v>13.7</v>
      </c>
      <c r="J12">
        <v>14.06</v>
      </c>
      <c r="K12" s="3">
        <f t="shared" si="1"/>
        <v>2.6277372262773813E-2</v>
      </c>
      <c r="L12" s="14">
        <f t="shared" si="2"/>
        <v>4.3028229936038317E-2</v>
      </c>
      <c r="M12"/>
      <c r="N12">
        <v>10</v>
      </c>
      <c r="O12">
        <v>7.7</v>
      </c>
      <c r="P12" s="1">
        <v>7.8150000000000004</v>
      </c>
      <c r="Q12" s="3">
        <f t="shared" si="3"/>
        <v>1.4935064935064963E-2</v>
      </c>
      <c r="R12" s="14">
        <f t="shared" si="4"/>
        <v>1.3745129007345551E-2</v>
      </c>
      <c r="S12" s="1"/>
      <c r="T12">
        <v>10</v>
      </c>
      <c r="U12">
        <v>7.6</v>
      </c>
      <c r="V12" s="1">
        <v>7.52</v>
      </c>
      <c r="W12" s="3">
        <f t="shared" si="5"/>
        <v>1.0526315789473694E-2</v>
      </c>
      <c r="X12" s="14">
        <f t="shared" si="6"/>
        <v>9.5618288746751583E-3</v>
      </c>
    </row>
    <row r="13" spans="1:24" x14ac:dyDescent="0.25">
      <c r="A13">
        <v>11</v>
      </c>
      <c r="B13">
        <v>15.06</v>
      </c>
      <c r="C13">
        <v>14.7</v>
      </c>
      <c r="D13" s="17">
        <f t="shared" si="0"/>
        <v>2.3904382470119601E-2</v>
      </c>
      <c r="H13">
        <v>11</v>
      </c>
      <c r="I13">
        <v>14.7</v>
      </c>
      <c r="J13">
        <v>15.06</v>
      </c>
      <c r="K13" s="3">
        <f t="shared" si="1"/>
        <v>2.4489795918367429E-2</v>
      </c>
      <c r="L13" s="14">
        <f t="shared" si="2"/>
        <v>4.3028229936038317E-2</v>
      </c>
      <c r="M13"/>
      <c r="N13">
        <v>11</v>
      </c>
      <c r="O13">
        <v>8.1999999999999993</v>
      </c>
      <c r="P13" s="1">
        <v>8.19</v>
      </c>
      <c r="Q13" s="3">
        <f t="shared" si="3"/>
        <v>1.2195121951219254E-3</v>
      </c>
      <c r="R13" s="14">
        <f t="shared" si="4"/>
        <v>1.1952286093343681E-3</v>
      </c>
      <c r="S13" s="1"/>
      <c r="T13">
        <v>11</v>
      </c>
      <c r="U13">
        <v>8.1</v>
      </c>
      <c r="V13" s="1">
        <v>8.0250000000000004</v>
      </c>
      <c r="W13" s="3">
        <f t="shared" si="5"/>
        <v>9.259259259259172E-3</v>
      </c>
      <c r="X13" s="14">
        <f t="shared" si="6"/>
        <v>8.9642145700078672E-3</v>
      </c>
    </row>
    <row r="14" spans="1:24" x14ac:dyDescent="0.25">
      <c r="A14">
        <v>12</v>
      </c>
      <c r="B14">
        <v>16.600000000000001</v>
      </c>
      <c r="C14">
        <v>16.2</v>
      </c>
      <c r="D14" s="17">
        <f t="shared" si="0"/>
        <v>2.4096385542168801E-2</v>
      </c>
      <c r="H14">
        <v>12</v>
      </c>
      <c r="I14">
        <v>16.2</v>
      </c>
      <c r="J14">
        <v>16.600000000000001</v>
      </c>
      <c r="K14" s="3">
        <f t="shared" si="1"/>
        <v>2.4691358024691492E-2</v>
      </c>
      <c r="L14" s="14">
        <f t="shared" si="2"/>
        <v>4.7809144373375995E-2</v>
      </c>
      <c r="M14"/>
      <c r="N14">
        <v>12</v>
      </c>
      <c r="O14">
        <v>8.8000000000000007</v>
      </c>
      <c r="P14" s="1">
        <v>8.7799999999999994</v>
      </c>
      <c r="Q14" s="3">
        <f t="shared" si="3"/>
        <v>2.2727272727274261E-3</v>
      </c>
      <c r="R14" s="14">
        <f t="shared" si="4"/>
        <v>2.3904572186689487E-3</v>
      </c>
      <c r="S14" s="1"/>
      <c r="T14">
        <v>12</v>
      </c>
      <c r="U14">
        <v>8.6999999999999993</v>
      </c>
      <c r="V14" s="1">
        <v>8.5890000000000004</v>
      </c>
      <c r="W14" s="3">
        <f t="shared" si="5"/>
        <v>1.2758620689655045E-2</v>
      </c>
      <c r="X14" s="14">
        <f t="shared" si="6"/>
        <v>1.3267037563611635E-2</v>
      </c>
    </row>
    <row r="15" spans="1:24" x14ac:dyDescent="0.25">
      <c r="A15">
        <v>13</v>
      </c>
      <c r="B15">
        <v>18.18</v>
      </c>
      <c r="C15">
        <v>17.7</v>
      </c>
      <c r="D15" s="17">
        <f t="shared" si="0"/>
        <v>2.6402640264026427E-2</v>
      </c>
      <c r="H15">
        <v>13</v>
      </c>
      <c r="I15">
        <v>17.7</v>
      </c>
      <c r="J15">
        <v>18.18</v>
      </c>
      <c r="K15" s="3">
        <f t="shared" si="1"/>
        <v>2.7118644067796634E-2</v>
      </c>
      <c r="L15" s="14">
        <f t="shared" si="2"/>
        <v>5.7370973248050947E-2</v>
      </c>
      <c r="M15"/>
      <c r="N15">
        <v>13</v>
      </c>
      <c r="O15">
        <v>9.6</v>
      </c>
      <c r="P15" s="1">
        <v>9.5850000000000009</v>
      </c>
      <c r="Q15" s="3">
        <f t="shared" si="3"/>
        <v>1.5624999999998743E-3</v>
      </c>
      <c r="R15" s="14">
        <f t="shared" si="4"/>
        <v>1.7928429140014459E-3</v>
      </c>
      <c r="S15" s="1"/>
      <c r="T15">
        <v>13</v>
      </c>
      <c r="U15">
        <v>9.5</v>
      </c>
      <c r="V15" s="1">
        <v>9.3469999999999995</v>
      </c>
      <c r="W15" s="3">
        <f t="shared" si="5"/>
        <v>1.6105263157894786E-2</v>
      </c>
      <c r="X15" s="14">
        <f t="shared" si="6"/>
        <v>1.8286997722816278E-2</v>
      </c>
    </row>
    <row r="16" spans="1:24" x14ac:dyDescent="0.25">
      <c r="A16">
        <v>14</v>
      </c>
      <c r="B16">
        <v>19.059999999999999</v>
      </c>
      <c r="C16">
        <v>18.7</v>
      </c>
      <c r="D16" s="17">
        <f t="shared" si="0"/>
        <v>1.8887722980062929E-2</v>
      </c>
      <c r="H16">
        <v>14</v>
      </c>
      <c r="I16">
        <v>18.7</v>
      </c>
      <c r="J16">
        <v>19.059999999999999</v>
      </c>
      <c r="K16" s="3">
        <f t="shared" si="1"/>
        <v>1.9251336898395692E-2</v>
      </c>
      <c r="L16" s="14">
        <f t="shared" si="2"/>
        <v>4.3028229936038102E-2</v>
      </c>
      <c r="M16"/>
      <c r="N16">
        <v>14</v>
      </c>
      <c r="O16">
        <v>10.6</v>
      </c>
      <c r="P16" s="1">
        <v>10.55</v>
      </c>
      <c r="Q16" s="3">
        <f t="shared" si="3"/>
        <v>4.7169811320753709E-3</v>
      </c>
      <c r="R16" s="14">
        <f t="shared" si="4"/>
        <v>5.9761430466718406E-3</v>
      </c>
      <c r="S16" s="1"/>
      <c r="T16">
        <v>14</v>
      </c>
      <c r="U16">
        <v>10.5</v>
      </c>
      <c r="V16" s="1">
        <v>10.324</v>
      </c>
      <c r="W16" s="3">
        <f t="shared" si="5"/>
        <v>1.6761904761904776E-2</v>
      </c>
      <c r="X16" s="14">
        <f t="shared" si="6"/>
        <v>2.1036023524285349E-2</v>
      </c>
    </row>
    <row r="17" spans="1:24" x14ac:dyDescent="0.25">
      <c r="A17">
        <v>15</v>
      </c>
      <c r="B17">
        <v>20.18</v>
      </c>
      <c r="C17">
        <v>19.899999999999999</v>
      </c>
      <c r="D17" s="17">
        <f t="shared" si="0"/>
        <v>1.3875123885034745E-2</v>
      </c>
      <c r="H17">
        <v>15</v>
      </c>
      <c r="I17">
        <v>19.899999999999999</v>
      </c>
      <c r="J17">
        <v>20.18</v>
      </c>
      <c r="K17" s="3">
        <f t="shared" si="1"/>
        <v>1.4070351758794028E-2</v>
      </c>
      <c r="L17" s="14">
        <f t="shared" si="2"/>
        <v>3.3466401061363157E-2</v>
      </c>
      <c r="M17"/>
      <c r="N17">
        <v>15</v>
      </c>
      <c r="O17">
        <v>11.3</v>
      </c>
      <c r="P17" s="1">
        <v>11.2</v>
      </c>
      <c r="Q17" s="3">
        <f t="shared" si="3"/>
        <v>8.8495575221240186E-3</v>
      </c>
      <c r="R17" s="14">
        <f t="shared" si="4"/>
        <v>1.1952286093344106E-2</v>
      </c>
      <c r="S17" s="1"/>
      <c r="T17">
        <v>15</v>
      </c>
      <c r="U17">
        <v>11</v>
      </c>
      <c r="V17" s="1">
        <v>11.183</v>
      </c>
      <c r="W17" s="3">
        <f t="shared" si="5"/>
        <v>1.6636363636363619E-2</v>
      </c>
      <c r="X17" s="14">
        <f t="shared" si="6"/>
        <v>2.1872683550819384E-2</v>
      </c>
    </row>
    <row r="18" spans="1:24" x14ac:dyDescent="0.25">
      <c r="A18">
        <v>16</v>
      </c>
      <c r="B18">
        <v>21</v>
      </c>
      <c r="C18">
        <v>20.7</v>
      </c>
      <c r="D18" s="17">
        <f t="shared" si="0"/>
        <v>1.428571428571432E-2</v>
      </c>
      <c r="H18">
        <v>16</v>
      </c>
      <c r="I18">
        <v>20.7</v>
      </c>
      <c r="J18">
        <v>21</v>
      </c>
      <c r="K18" s="3">
        <f t="shared" si="1"/>
        <v>1.4492753623188441E-2</v>
      </c>
      <c r="L18" s="14">
        <f t="shared" si="2"/>
        <v>3.5856858280031892E-2</v>
      </c>
      <c r="M18"/>
      <c r="N18">
        <v>16</v>
      </c>
      <c r="O18">
        <v>11.9</v>
      </c>
      <c r="P18" s="1">
        <v>11.89</v>
      </c>
      <c r="Q18" s="3">
        <f t="shared" si="3"/>
        <v>8.4033613445376357E-4</v>
      </c>
      <c r="R18" s="14">
        <f t="shared" si="4"/>
        <v>1.1952286093343681E-3</v>
      </c>
      <c r="S18" s="1"/>
      <c r="T18">
        <v>16</v>
      </c>
      <c r="U18">
        <v>12</v>
      </c>
      <c r="V18" s="1">
        <v>11.891999999999999</v>
      </c>
      <c r="W18" s="3">
        <f t="shared" si="5"/>
        <v>9.0000000000000444E-3</v>
      </c>
      <c r="X18" s="14">
        <f t="shared" si="6"/>
        <v>1.2908468980811516E-2</v>
      </c>
    </row>
    <row r="19" spans="1:24" x14ac:dyDescent="0.25">
      <c r="A19">
        <v>17</v>
      </c>
      <c r="B19">
        <v>22.12</v>
      </c>
      <c r="C19">
        <v>21.8</v>
      </c>
      <c r="D19" s="17">
        <f t="shared" si="0"/>
        <v>1.4466546112115744E-2</v>
      </c>
      <c r="H19">
        <v>17</v>
      </c>
      <c r="I19">
        <v>21.8</v>
      </c>
      <c r="J19">
        <v>22.12</v>
      </c>
      <c r="K19" s="3">
        <f t="shared" si="1"/>
        <v>1.467889908256882E-2</v>
      </c>
      <c r="L19" s="14">
        <f t="shared" si="2"/>
        <v>3.8247315498700633E-2</v>
      </c>
      <c r="M19"/>
      <c r="N19">
        <v>17</v>
      </c>
      <c r="O19">
        <v>12.5</v>
      </c>
      <c r="P19" s="1">
        <v>12.4</v>
      </c>
      <c r="Q19" s="3">
        <f t="shared" si="3"/>
        <v>7.9999999999999724E-3</v>
      </c>
      <c r="R19" s="14">
        <f t="shared" si="4"/>
        <v>1.1952286093343895E-2</v>
      </c>
      <c r="S19" s="1"/>
      <c r="T19">
        <v>17</v>
      </c>
      <c r="U19">
        <v>12.5</v>
      </c>
      <c r="V19" s="1">
        <v>12.347</v>
      </c>
      <c r="W19" s="3">
        <f t="shared" si="5"/>
        <v>1.2240000000000037E-2</v>
      </c>
      <c r="X19" s="14">
        <f t="shared" si="6"/>
        <v>1.8286997722816278E-2</v>
      </c>
    </row>
    <row r="20" spans="1:24" x14ac:dyDescent="0.25">
      <c r="A20">
        <v>18</v>
      </c>
      <c r="B20">
        <v>23.06</v>
      </c>
      <c r="C20">
        <v>22.8</v>
      </c>
      <c r="D20" s="17">
        <f t="shared" si="0"/>
        <v>1.1274934952298267E-2</v>
      </c>
      <c r="H20">
        <v>18</v>
      </c>
      <c r="I20">
        <v>22.8</v>
      </c>
      <c r="J20">
        <v>23.06</v>
      </c>
      <c r="K20" s="3">
        <f t="shared" si="1"/>
        <v>1.1403508771929737E-2</v>
      </c>
      <c r="L20" s="14">
        <f t="shared" si="2"/>
        <v>3.1075943842693996E-2</v>
      </c>
      <c r="M20"/>
      <c r="N20">
        <v>18</v>
      </c>
      <c r="O20">
        <v>13</v>
      </c>
      <c r="P20" s="1">
        <v>12.925000000000001</v>
      </c>
      <c r="Q20" s="3">
        <f t="shared" si="3"/>
        <v>5.7692307692307149E-3</v>
      </c>
      <c r="R20" s="14">
        <f t="shared" si="4"/>
        <v>8.9642145700078672E-3</v>
      </c>
      <c r="S20" s="1"/>
      <c r="T20">
        <v>18</v>
      </c>
      <c r="U20">
        <v>13</v>
      </c>
      <c r="V20" s="1">
        <v>12.789</v>
      </c>
      <c r="W20" s="3">
        <f t="shared" si="5"/>
        <v>1.6230769230769253E-2</v>
      </c>
      <c r="X20" s="14">
        <f t="shared" si="6"/>
        <v>2.5219323656955742E-2</v>
      </c>
    </row>
    <row r="21" spans="1:24" x14ac:dyDescent="0.25">
      <c r="A21">
        <v>19</v>
      </c>
      <c r="B21">
        <v>24</v>
      </c>
      <c r="C21">
        <v>23.7</v>
      </c>
      <c r="D21" s="17">
        <f t="shared" si="0"/>
        <v>1.250000000000003E-2</v>
      </c>
      <c r="H21">
        <v>19</v>
      </c>
      <c r="I21">
        <v>23.7</v>
      </c>
      <c r="J21">
        <v>24</v>
      </c>
      <c r="K21" s="3">
        <f t="shared" si="1"/>
        <v>1.2658227848101297E-2</v>
      </c>
      <c r="L21" s="14">
        <f t="shared" si="2"/>
        <v>3.5856858280031892E-2</v>
      </c>
      <c r="M21"/>
      <c r="N21">
        <v>19</v>
      </c>
      <c r="O21">
        <v>13.5</v>
      </c>
      <c r="P21" s="1">
        <v>13.375</v>
      </c>
      <c r="Q21" s="3">
        <f t="shared" si="3"/>
        <v>9.2592592592592587E-3</v>
      </c>
      <c r="R21" s="14">
        <f t="shared" si="4"/>
        <v>1.494035761667992E-2</v>
      </c>
      <c r="S21" s="1"/>
      <c r="T21">
        <v>19</v>
      </c>
      <c r="U21">
        <v>13.5</v>
      </c>
      <c r="V21" s="1">
        <v>13.343999999999999</v>
      </c>
      <c r="W21" s="3">
        <f t="shared" si="5"/>
        <v>1.1555555555555598E-2</v>
      </c>
      <c r="X21" s="14">
        <f t="shared" si="6"/>
        <v>1.8645566305616611E-2</v>
      </c>
    </row>
    <row r="22" spans="1:24" x14ac:dyDescent="0.25">
      <c r="A22">
        <v>20</v>
      </c>
      <c r="B22">
        <v>24.75</v>
      </c>
      <c r="C22">
        <v>24.5</v>
      </c>
      <c r="D22" s="17">
        <f t="shared" si="0"/>
        <v>1.0101010101010102E-2</v>
      </c>
      <c r="H22">
        <v>20</v>
      </c>
      <c r="I22">
        <v>24.5</v>
      </c>
      <c r="J22">
        <v>24.75</v>
      </c>
      <c r="K22" s="3">
        <f t="shared" si="1"/>
        <v>1.020408163265306E-2</v>
      </c>
      <c r="L22" s="14">
        <f t="shared" si="2"/>
        <v>2.9880715233359841E-2</v>
      </c>
      <c r="M22"/>
      <c r="N22">
        <v>20</v>
      </c>
      <c r="O22">
        <v>13.9</v>
      </c>
      <c r="P22" s="1">
        <v>13.82</v>
      </c>
      <c r="Q22" s="3">
        <f t="shared" si="3"/>
        <v>5.7553956834532427E-3</v>
      </c>
      <c r="R22" s="14">
        <f t="shared" si="4"/>
        <v>9.5618288746751583E-3</v>
      </c>
      <c r="S22" s="1"/>
      <c r="T22">
        <v>20</v>
      </c>
      <c r="U22">
        <v>14</v>
      </c>
      <c r="V22" s="1">
        <v>13.811999999999999</v>
      </c>
      <c r="W22" s="3">
        <f t="shared" si="5"/>
        <v>1.3428571428571472E-2</v>
      </c>
      <c r="X22" s="14">
        <f t="shared" si="6"/>
        <v>2.2470297855486675E-2</v>
      </c>
    </row>
    <row r="23" spans="1:24" x14ac:dyDescent="0.25">
      <c r="A23">
        <v>21</v>
      </c>
      <c r="B23">
        <v>25</v>
      </c>
      <c r="C23">
        <v>24.7</v>
      </c>
      <c r="D23" s="17">
        <f t="shared" si="0"/>
        <v>1.2000000000000028E-2</v>
      </c>
      <c r="H23">
        <v>21</v>
      </c>
      <c r="I23">
        <v>24.7</v>
      </c>
      <c r="J23">
        <v>25</v>
      </c>
      <c r="K23" s="3">
        <f t="shared" si="1"/>
        <v>1.2145748987854281E-2</v>
      </c>
      <c r="L23" s="14">
        <f t="shared" si="2"/>
        <v>3.5856858280031892E-2</v>
      </c>
      <c r="M23"/>
      <c r="N23">
        <v>21</v>
      </c>
      <c r="O23">
        <v>16.2</v>
      </c>
      <c r="P23" s="1">
        <v>16.079999999999998</v>
      </c>
      <c r="Q23" s="3">
        <f t="shared" si="3"/>
        <v>7.4074074074074693E-3</v>
      </c>
      <c r="R23" s="14">
        <f t="shared" si="4"/>
        <v>1.4342743312012842E-2</v>
      </c>
      <c r="S23" s="1"/>
      <c r="T23">
        <v>21</v>
      </c>
      <c r="U23">
        <v>15.8</v>
      </c>
      <c r="V23" s="1">
        <v>15.637</v>
      </c>
      <c r="W23" s="3">
        <f t="shared" si="5"/>
        <v>1.0316455696202547E-2</v>
      </c>
      <c r="X23" s="14">
        <f t="shared" si="6"/>
        <v>1.9482226332150646E-2</v>
      </c>
    </row>
    <row r="24" spans="1:24" x14ac:dyDescent="0.25">
      <c r="A24">
        <v>22</v>
      </c>
      <c r="B24">
        <v>25.437000000000001</v>
      </c>
      <c r="C24">
        <v>25.1</v>
      </c>
      <c r="D24" s="17">
        <f t="shared" si="0"/>
        <v>1.324841765931516E-2</v>
      </c>
      <c r="H24">
        <v>22</v>
      </c>
      <c r="I24">
        <v>25.1</v>
      </c>
      <c r="J24">
        <v>25.437000000000001</v>
      </c>
      <c r="K24" s="3">
        <f t="shared" si="1"/>
        <v>1.3426294820717121E-2</v>
      </c>
      <c r="L24" s="14">
        <f t="shared" si="2"/>
        <v>4.0279204134569035E-2</v>
      </c>
      <c r="M24"/>
      <c r="N24">
        <v>22</v>
      </c>
      <c r="O24">
        <v>17</v>
      </c>
      <c r="P24" s="1">
        <v>16.82</v>
      </c>
      <c r="Q24" s="3">
        <f t="shared" si="3"/>
        <v>1.0588235294117631E-2</v>
      </c>
      <c r="R24" s="14">
        <f t="shared" si="4"/>
        <v>2.1514114968019051E-2</v>
      </c>
      <c r="S24" s="1"/>
      <c r="T24">
        <v>22</v>
      </c>
      <c r="U24">
        <v>16.100000000000001</v>
      </c>
      <c r="V24" s="1">
        <v>15.891999999999999</v>
      </c>
      <c r="W24" s="3">
        <f t="shared" si="5"/>
        <v>1.2919254658385214E-2</v>
      </c>
      <c r="X24" s="14">
        <f t="shared" si="6"/>
        <v>2.4860755074155621E-2</v>
      </c>
    </row>
    <row r="25" spans="1:24" x14ac:dyDescent="0.25">
      <c r="A25">
        <v>23</v>
      </c>
      <c r="B25">
        <v>26.25</v>
      </c>
      <c r="C25">
        <v>26</v>
      </c>
      <c r="D25" s="17">
        <f t="shared" si="0"/>
        <v>9.5238095238095247E-3</v>
      </c>
      <c r="H25">
        <v>23</v>
      </c>
      <c r="I25">
        <v>26</v>
      </c>
      <c r="J25">
        <v>26.25</v>
      </c>
      <c r="K25" s="3">
        <f t="shared" si="1"/>
        <v>9.6153846153846159E-3</v>
      </c>
      <c r="L25" s="14">
        <f t="shared" si="2"/>
        <v>2.9880715233359841E-2</v>
      </c>
      <c r="M25"/>
      <c r="N25">
        <v>23</v>
      </c>
      <c r="O25">
        <v>18.5</v>
      </c>
      <c r="P25" s="1">
        <v>18.312000000000001</v>
      </c>
      <c r="Q25" s="3">
        <f t="shared" si="3"/>
        <v>1.0162162162162099E-2</v>
      </c>
      <c r="R25" s="14">
        <f t="shared" si="4"/>
        <v>2.247029785548646E-2</v>
      </c>
      <c r="S25" s="1"/>
      <c r="T25">
        <v>23</v>
      </c>
      <c r="U25">
        <v>18</v>
      </c>
      <c r="V25" s="1">
        <v>17.646999999999998</v>
      </c>
      <c r="W25" s="3">
        <f t="shared" si="5"/>
        <v>1.9611111111111197E-2</v>
      </c>
      <c r="X25" s="14">
        <f t="shared" si="6"/>
        <v>4.2191569909504276E-2</v>
      </c>
    </row>
    <row r="26" spans="1:24" x14ac:dyDescent="0.25">
      <c r="A26">
        <v>24</v>
      </c>
      <c r="B26">
        <v>28.06</v>
      </c>
      <c r="C26">
        <v>27.7</v>
      </c>
      <c r="D26" s="17">
        <f t="shared" si="0"/>
        <v>1.2829650748396274E-2</v>
      </c>
      <c r="H26">
        <v>24</v>
      </c>
      <c r="I26">
        <v>27.7</v>
      </c>
      <c r="J26">
        <v>28.06</v>
      </c>
      <c r="K26" s="3">
        <f t="shared" si="1"/>
        <v>1.2996389891696731E-2</v>
      </c>
      <c r="L26" s="14">
        <f t="shared" si="2"/>
        <v>4.3028229936038102E-2</v>
      </c>
      <c r="M26"/>
      <c r="N26">
        <v>24</v>
      </c>
      <c r="O26">
        <v>19</v>
      </c>
      <c r="P26" s="1">
        <v>18.73</v>
      </c>
      <c r="Q26" s="3">
        <f t="shared" si="3"/>
        <v>1.4210526315789451E-2</v>
      </c>
      <c r="R26" s="14">
        <f t="shared" si="4"/>
        <v>3.2271172452028575E-2</v>
      </c>
      <c r="S26" s="1"/>
      <c r="T26">
        <v>24</v>
      </c>
      <c r="U26">
        <v>19.100000000000001</v>
      </c>
      <c r="V26" s="1">
        <v>18.850000000000001</v>
      </c>
      <c r="W26" s="3">
        <f t="shared" si="5"/>
        <v>1.3089005235602092E-2</v>
      </c>
      <c r="X26" s="14">
        <f t="shared" si="6"/>
        <v>2.9880715233359841E-2</v>
      </c>
    </row>
    <row r="27" spans="1:24" x14ac:dyDescent="0.25">
      <c r="A27">
        <v>25</v>
      </c>
      <c r="B27">
        <v>28.375</v>
      </c>
      <c r="C27">
        <v>28</v>
      </c>
      <c r="D27" s="17">
        <f t="shared" si="0"/>
        <v>1.3215859030837005E-2</v>
      </c>
      <c r="H27">
        <v>25</v>
      </c>
      <c r="I27">
        <v>28</v>
      </c>
      <c r="J27">
        <v>28.375</v>
      </c>
      <c r="K27" s="3">
        <f t="shared" si="1"/>
        <v>1.3392857142857142E-2</v>
      </c>
      <c r="L27" s="14">
        <f t="shared" si="2"/>
        <v>4.4821072850039757E-2</v>
      </c>
      <c r="M27"/>
      <c r="N27">
        <v>25</v>
      </c>
      <c r="O27">
        <v>20</v>
      </c>
      <c r="P27" s="1">
        <v>19.84</v>
      </c>
      <c r="Q27" s="3">
        <f t="shared" si="3"/>
        <v>8.0000000000000071E-3</v>
      </c>
      <c r="R27" s="14">
        <f t="shared" si="4"/>
        <v>1.9123657749350317E-2</v>
      </c>
      <c r="S27" s="1"/>
      <c r="T27">
        <v>25</v>
      </c>
      <c r="U27">
        <v>20</v>
      </c>
      <c r="V27" s="1">
        <v>19.681999999999999</v>
      </c>
      <c r="W27" s="3">
        <f t="shared" si="5"/>
        <v>1.590000000000007E-2</v>
      </c>
      <c r="X27" s="14">
        <f t="shared" si="6"/>
        <v>3.8008269776833886E-2</v>
      </c>
    </row>
    <row r="28" spans="1:24" x14ac:dyDescent="0.25">
      <c r="A28">
        <v>26</v>
      </c>
      <c r="B28">
        <v>28.875</v>
      </c>
      <c r="C28">
        <v>28.5</v>
      </c>
      <c r="D28" s="17">
        <f t="shared" si="0"/>
        <v>1.2987012987012988E-2</v>
      </c>
      <c r="H28">
        <v>26</v>
      </c>
      <c r="I28">
        <v>28.5</v>
      </c>
      <c r="J28">
        <v>28.875</v>
      </c>
      <c r="K28" s="3">
        <f t="shared" si="1"/>
        <v>1.3157894736842105E-2</v>
      </c>
      <c r="L28" s="14">
        <f t="shared" si="2"/>
        <v>4.4821072850039757E-2</v>
      </c>
      <c r="M28"/>
      <c r="N28">
        <v>26</v>
      </c>
      <c r="O28">
        <v>21</v>
      </c>
      <c r="P28" s="1">
        <v>20.64</v>
      </c>
      <c r="Q28" s="3">
        <f t="shared" si="3"/>
        <v>1.7142857142857116E-2</v>
      </c>
      <c r="R28" s="14">
        <f t="shared" si="4"/>
        <v>4.3028229936038102E-2</v>
      </c>
      <c r="S28" s="1"/>
      <c r="T28">
        <v>26</v>
      </c>
      <c r="U28">
        <v>21</v>
      </c>
      <c r="V28" s="1">
        <v>20.757999999999999</v>
      </c>
      <c r="W28" s="3">
        <f t="shared" si="5"/>
        <v>1.1523809523809566E-2</v>
      </c>
      <c r="X28" s="14">
        <f t="shared" si="6"/>
        <v>2.8924532345892432E-2</v>
      </c>
    </row>
    <row r="29" spans="1:24" x14ac:dyDescent="0.25">
      <c r="A29">
        <v>27</v>
      </c>
      <c r="B29">
        <v>29.062000000000001</v>
      </c>
      <c r="C29">
        <v>28.7</v>
      </c>
      <c r="D29" s="17">
        <f t="shared" si="0"/>
        <v>1.2456128277475805E-2</v>
      </c>
      <c r="H29">
        <v>27</v>
      </c>
      <c r="I29">
        <v>28.7</v>
      </c>
      <c r="J29">
        <v>29.062000000000001</v>
      </c>
      <c r="K29" s="3">
        <f t="shared" si="1"/>
        <v>1.2613240418118532E-2</v>
      </c>
      <c r="L29" s="14">
        <f t="shared" si="2"/>
        <v>4.3267275657905273E-2</v>
      </c>
      <c r="M29"/>
      <c r="N29">
        <v>27</v>
      </c>
      <c r="O29">
        <v>21.5</v>
      </c>
      <c r="P29" s="1">
        <v>21.21</v>
      </c>
      <c r="Q29" s="3">
        <f t="shared" si="3"/>
        <v>1.3488372093023216E-2</v>
      </c>
      <c r="R29" s="14">
        <f t="shared" si="4"/>
        <v>3.4661629670697316E-2</v>
      </c>
      <c r="S29" s="1"/>
      <c r="T29">
        <v>27</v>
      </c>
      <c r="U29">
        <v>21.6</v>
      </c>
      <c r="V29" s="1">
        <v>21.375</v>
      </c>
      <c r="W29" s="3">
        <f t="shared" si="5"/>
        <v>1.0416666666666732E-2</v>
      </c>
      <c r="X29" s="14">
        <f t="shared" si="6"/>
        <v>2.6892643710024026E-2</v>
      </c>
    </row>
    <row r="30" spans="1:24" x14ac:dyDescent="0.25">
      <c r="A30">
        <v>28</v>
      </c>
      <c r="B30">
        <v>29.375</v>
      </c>
      <c r="C30">
        <v>29</v>
      </c>
      <c r="D30" s="17">
        <f t="shared" si="0"/>
        <v>1.276595744680851E-2</v>
      </c>
      <c r="H30">
        <v>28</v>
      </c>
      <c r="I30">
        <v>29</v>
      </c>
      <c r="J30">
        <v>29.375</v>
      </c>
      <c r="K30" s="3">
        <f t="shared" si="1"/>
        <v>1.2931034482758621E-2</v>
      </c>
      <c r="L30" s="14">
        <f t="shared" si="2"/>
        <v>4.4821072850039757E-2</v>
      </c>
      <c r="M30"/>
      <c r="N30">
        <v>28</v>
      </c>
      <c r="O30">
        <v>22.3</v>
      </c>
      <c r="P30" s="1">
        <v>22.231999999999999</v>
      </c>
      <c r="Q30" s="3">
        <f t="shared" si="3"/>
        <v>3.0493273542601521E-3</v>
      </c>
      <c r="R30" s="14">
        <f t="shared" si="4"/>
        <v>8.1275545434740439E-3</v>
      </c>
      <c r="S30" s="1"/>
      <c r="T30">
        <v>28</v>
      </c>
      <c r="U30">
        <v>22.5</v>
      </c>
      <c r="V30" s="1">
        <v>22.274999999999999</v>
      </c>
      <c r="W30" s="3">
        <f t="shared" si="5"/>
        <v>1.0000000000000063E-2</v>
      </c>
      <c r="X30" s="14">
        <f t="shared" si="6"/>
        <v>2.6892643710024026E-2</v>
      </c>
    </row>
    <row r="31" spans="1:24" x14ac:dyDescent="0.25">
      <c r="A31">
        <v>29</v>
      </c>
      <c r="B31">
        <v>29.625</v>
      </c>
      <c r="C31">
        <v>29.3</v>
      </c>
      <c r="D31" s="17">
        <f t="shared" si="0"/>
        <v>1.0970464135021073E-2</v>
      </c>
      <c r="H31">
        <v>29</v>
      </c>
      <c r="I31">
        <v>29.3</v>
      </c>
      <c r="J31">
        <v>29.625</v>
      </c>
      <c r="K31" s="3">
        <f t="shared" si="1"/>
        <v>1.109215017064844E-2</v>
      </c>
      <c r="L31" s="14">
        <f t="shared" si="2"/>
        <v>3.8844929803367713E-2</v>
      </c>
      <c r="M31"/>
      <c r="N31">
        <v>29</v>
      </c>
      <c r="O31">
        <v>24</v>
      </c>
      <c r="P31" s="1">
        <v>23.689</v>
      </c>
      <c r="Q31" s="3">
        <f t="shared" si="3"/>
        <v>1.295833333333333E-2</v>
      </c>
      <c r="R31" s="14">
        <f t="shared" si="4"/>
        <v>3.7171609750299636E-2</v>
      </c>
      <c r="S31" s="1"/>
      <c r="T31">
        <v>29</v>
      </c>
      <c r="U31">
        <v>23.8</v>
      </c>
      <c r="V31" s="1">
        <v>23.638000000000002</v>
      </c>
      <c r="W31" s="3">
        <f t="shared" si="5"/>
        <v>6.8067226890755894E-3</v>
      </c>
      <c r="X31" s="14">
        <f t="shared" si="6"/>
        <v>1.936270347121706E-2</v>
      </c>
    </row>
    <row r="32" spans="1:24" x14ac:dyDescent="0.25">
      <c r="A32">
        <v>30</v>
      </c>
      <c r="B32">
        <v>30</v>
      </c>
      <c r="C32">
        <v>29.6</v>
      </c>
      <c r="D32" s="17">
        <f t="shared" si="0"/>
        <v>1.3333333333333286E-2</v>
      </c>
      <c r="H32">
        <v>30</v>
      </c>
      <c r="I32">
        <v>29.6</v>
      </c>
      <c r="J32">
        <v>30</v>
      </c>
      <c r="K32" s="3">
        <f t="shared" si="1"/>
        <v>1.3513513513513466E-2</v>
      </c>
      <c r="L32" s="14">
        <f t="shared" si="2"/>
        <v>4.7809144373375578E-2</v>
      </c>
      <c r="M32"/>
      <c r="N32">
        <v>30</v>
      </c>
      <c r="O32">
        <v>24.5</v>
      </c>
      <c r="P32" s="1">
        <v>24.286999999999999</v>
      </c>
      <c r="Q32" s="3">
        <f t="shared" si="3"/>
        <v>8.6938775510204472E-3</v>
      </c>
      <c r="R32" s="14">
        <f t="shared" si="4"/>
        <v>2.54583693788227E-2</v>
      </c>
      <c r="S32" s="1"/>
      <c r="T32">
        <v>30</v>
      </c>
      <c r="U32">
        <v>24.5</v>
      </c>
      <c r="V32" s="1">
        <v>24.274999999999999</v>
      </c>
      <c r="W32" s="3">
        <f t="shared" si="5"/>
        <v>9.1836734693878132E-3</v>
      </c>
      <c r="X32" s="14">
        <f t="shared" si="6"/>
        <v>2.6892643710024026E-2</v>
      </c>
    </row>
    <row r="33" spans="1:24" x14ac:dyDescent="0.25">
      <c r="A33">
        <v>31</v>
      </c>
      <c r="B33">
        <v>30.437000000000001</v>
      </c>
      <c r="C33">
        <v>30.1</v>
      </c>
      <c r="D33" s="17">
        <f t="shared" si="0"/>
        <v>1.1072050464894692E-2</v>
      </c>
      <c r="H33">
        <v>31</v>
      </c>
      <c r="I33">
        <v>30.1</v>
      </c>
      <c r="J33">
        <v>30.437000000000001</v>
      </c>
      <c r="K33" s="3">
        <f t="shared" si="1"/>
        <v>1.1196013289036535E-2</v>
      </c>
      <c r="L33" s="14">
        <f t="shared" si="2"/>
        <v>4.0279204134569035E-2</v>
      </c>
      <c r="M33"/>
      <c r="N33">
        <v>31</v>
      </c>
      <c r="O33">
        <v>25.1</v>
      </c>
      <c r="P33" s="1">
        <v>24.78</v>
      </c>
      <c r="Q33" s="3">
        <f t="shared" si="3"/>
        <v>1.2749003984063756E-2</v>
      </c>
      <c r="R33" s="14">
        <f t="shared" si="4"/>
        <v>3.8247315498700633E-2</v>
      </c>
      <c r="S33" s="1"/>
      <c r="T33">
        <v>31</v>
      </c>
      <c r="U33">
        <v>25</v>
      </c>
      <c r="V33" s="1">
        <v>24.707999999999998</v>
      </c>
      <c r="W33" s="3">
        <f t="shared" si="5"/>
        <v>1.1680000000000064E-2</v>
      </c>
      <c r="X33" s="14">
        <f t="shared" si="6"/>
        <v>3.4900675392564487E-2</v>
      </c>
    </row>
    <row r="34" spans="1:24" x14ac:dyDescent="0.25">
      <c r="A34">
        <v>32</v>
      </c>
      <c r="B34">
        <v>32.5</v>
      </c>
      <c r="C34">
        <v>32</v>
      </c>
      <c r="D34" s="17">
        <f t="shared" si="0"/>
        <v>1.5384615384615385E-2</v>
      </c>
      <c r="H34">
        <v>32</v>
      </c>
      <c r="I34">
        <v>32</v>
      </c>
      <c r="J34">
        <v>32.5</v>
      </c>
      <c r="K34" s="3">
        <f t="shared" si="1"/>
        <v>1.5625E-2</v>
      </c>
      <c r="L34" s="14">
        <f t="shared" si="2"/>
        <v>5.9761430466719681E-2</v>
      </c>
      <c r="M34"/>
      <c r="N34">
        <v>32</v>
      </c>
      <c r="O34">
        <v>26.2</v>
      </c>
      <c r="P34" s="1">
        <v>25.834</v>
      </c>
      <c r="Q34" s="3">
        <f t="shared" si="3"/>
        <v>1.3969465648854949E-2</v>
      </c>
      <c r="R34" s="14">
        <f t="shared" si="4"/>
        <v>4.3745367101638767E-2</v>
      </c>
      <c r="S34" s="1"/>
      <c r="T34">
        <v>32</v>
      </c>
      <c r="U34">
        <v>26</v>
      </c>
      <c r="V34" s="1">
        <v>25.681000000000001</v>
      </c>
      <c r="W34" s="3">
        <f t="shared" si="5"/>
        <v>1.2269230769230734E-2</v>
      </c>
      <c r="X34" s="14">
        <f t="shared" si="6"/>
        <v>3.8127792637767048E-2</v>
      </c>
    </row>
    <row r="35" spans="1:24" x14ac:dyDescent="0.25">
      <c r="A35">
        <v>33</v>
      </c>
      <c r="B35">
        <v>33.125</v>
      </c>
      <c r="C35">
        <v>32.6</v>
      </c>
      <c r="D35" s="17">
        <f t="shared" si="0"/>
        <v>1.5849056603773542E-2</v>
      </c>
      <c r="H35">
        <v>33</v>
      </c>
      <c r="I35">
        <v>32.6</v>
      </c>
      <c r="J35">
        <v>33.125</v>
      </c>
      <c r="K35" s="3">
        <f t="shared" si="1"/>
        <v>1.6104294478527563E-2</v>
      </c>
      <c r="L35" s="14">
        <f t="shared" si="2"/>
        <v>6.2749501990055495E-2</v>
      </c>
      <c r="M35"/>
      <c r="N35">
        <v>33</v>
      </c>
      <c r="O35">
        <v>27.2</v>
      </c>
      <c r="P35" s="1">
        <v>26.84</v>
      </c>
      <c r="Q35" s="3">
        <f t="shared" si="3"/>
        <v>1.3235294117647038E-2</v>
      </c>
      <c r="R35" s="14">
        <f t="shared" si="4"/>
        <v>4.3028229936038102E-2</v>
      </c>
      <c r="S35" s="1"/>
      <c r="T35">
        <v>33</v>
      </c>
      <c r="U35">
        <v>27</v>
      </c>
      <c r="V35" s="1">
        <v>26.672999999999998</v>
      </c>
      <c r="W35" s="3">
        <f t="shared" si="5"/>
        <v>1.2111111111111175E-2</v>
      </c>
      <c r="X35" s="14">
        <f t="shared" si="6"/>
        <v>3.9083975525234876E-2</v>
      </c>
    </row>
    <row r="36" spans="1:24" x14ac:dyDescent="0.25">
      <c r="A36">
        <v>34</v>
      </c>
      <c r="B36">
        <v>34.561999999999998</v>
      </c>
      <c r="C36">
        <v>34</v>
      </c>
      <c r="D36" s="17">
        <f t="shared" si="0"/>
        <v>1.6260633065216065E-2</v>
      </c>
      <c r="H36">
        <v>34</v>
      </c>
      <c r="I36">
        <v>34</v>
      </c>
      <c r="J36">
        <v>34.561999999999998</v>
      </c>
      <c r="K36" s="3">
        <f t="shared" si="1"/>
        <v>1.6529411764705813E-2</v>
      </c>
      <c r="L36" s="14">
        <f t="shared" si="2"/>
        <v>6.7171847844592639E-2</v>
      </c>
      <c r="M36"/>
      <c r="N36">
        <v>34</v>
      </c>
      <c r="O36">
        <v>28.3</v>
      </c>
      <c r="P36" s="1">
        <v>27.86</v>
      </c>
      <c r="Q36" s="3">
        <f t="shared" si="3"/>
        <v>1.5547703180212058E-2</v>
      </c>
      <c r="R36" s="14">
        <f t="shared" si="4"/>
        <v>5.2590058810713471E-2</v>
      </c>
      <c r="S36" s="1"/>
      <c r="T36">
        <v>34</v>
      </c>
      <c r="U36">
        <v>28.1</v>
      </c>
      <c r="V36" s="1">
        <v>27.704999999999998</v>
      </c>
      <c r="W36" s="3">
        <f t="shared" si="5"/>
        <v>1.405693950177947E-2</v>
      </c>
      <c r="X36" s="14">
        <f t="shared" si="6"/>
        <v>4.7211530068708922E-2</v>
      </c>
    </row>
    <row r="37" spans="1:24" x14ac:dyDescent="0.25">
      <c r="A37">
        <v>35</v>
      </c>
      <c r="B37">
        <v>35.56</v>
      </c>
      <c r="C37">
        <v>35</v>
      </c>
      <c r="D37" s="17">
        <f t="shared" si="0"/>
        <v>1.5748031496063054E-2</v>
      </c>
      <c r="H37">
        <v>35</v>
      </c>
      <c r="I37">
        <v>35</v>
      </c>
      <c r="J37">
        <v>35.56</v>
      </c>
      <c r="K37" s="3">
        <f t="shared" si="1"/>
        <v>1.6000000000000066E-2</v>
      </c>
      <c r="L37" s="14">
        <f t="shared" si="2"/>
        <v>6.6932802122726315E-2</v>
      </c>
      <c r="M37"/>
      <c r="N37">
        <v>35</v>
      </c>
      <c r="O37">
        <v>29.2</v>
      </c>
      <c r="P37" s="1">
        <v>28.82</v>
      </c>
      <c r="Q37" s="3">
        <f t="shared" si="3"/>
        <v>1.3013698630136952E-2</v>
      </c>
      <c r="R37" s="14">
        <f t="shared" si="4"/>
        <v>4.5418687154706844E-2</v>
      </c>
      <c r="S37" s="1"/>
      <c r="T37">
        <v>35</v>
      </c>
      <c r="U37">
        <v>29</v>
      </c>
      <c r="V37" s="1">
        <v>28.614000000000001</v>
      </c>
      <c r="W37" s="3">
        <f t="shared" si="5"/>
        <v>1.331034482758618E-2</v>
      </c>
      <c r="X37" s="14">
        <f t="shared" si="6"/>
        <v>4.6135824320307502E-2</v>
      </c>
    </row>
    <row r="38" spans="1:24" x14ac:dyDescent="0.25">
      <c r="A38">
        <v>36</v>
      </c>
      <c r="B38">
        <v>36</v>
      </c>
      <c r="C38">
        <v>35.4</v>
      </c>
      <c r="D38" s="17">
        <f t="shared" si="0"/>
        <v>1.6666666666666705E-2</v>
      </c>
      <c r="H38">
        <v>36</v>
      </c>
      <c r="I38">
        <v>35.4</v>
      </c>
      <c r="J38">
        <v>36</v>
      </c>
      <c r="K38" s="3">
        <f t="shared" si="1"/>
        <v>1.6949152542372923E-2</v>
      </c>
      <c r="L38" s="14">
        <f t="shared" si="2"/>
        <v>7.1713716560063784E-2</v>
      </c>
      <c r="M38"/>
      <c r="N38">
        <v>36</v>
      </c>
      <c r="O38">
        <v>29.9</v>
      </c>
      <c r="P38" s="1">
        <v>29.62</v>
      </c>
      <c r="Q38" s="3">
        <f t="shared" si="3"/>
        <v>9.3645484949831971E-3</v>
      </c>
      <c r="R38" s="14">
        <f t="shared" si="4"/>
        <v>3.3466401061362734E-2</v>
      </c>
      <c r="S38" s="1"/>
      <c r="T38">
        <v>36</v>
      </c>
      <c r="U38">
        <v>30</v>
      </c>
      <c r="V38" s="1">
        <v>29.631</v>
      </c>
      <c r="W38" s="3">
        <f t="shared" si="5"/>
        <v>1.2299999999999993E-2</v>
      </c>
      <c r="X38" s="14">
        <f t="shared" si="6"/>
        <v>4.41039356844391E-2</v>
      </c>
    </row>
    <row r="39" spans="1:24" x14ac:dyDescent="0.25">
      <c r="A39">
        <v>37</v>
      </c>
      <c r="B39">
        <v>36.5</v>
      </c>
      <c r="C39">
        <v>36</v>
      </c>
      <c r="D39" s="17">
        <f t="shared" si="0"/>
        <v>1.3698630136986301E-2</v>
      </c>
      <c r="H39">
        <v>37</v>
      </c>
      <c r="I39">
        <v>36</v>
      </c>
      <c r="J39">
        <v>36.5</v>
      </c>
      <c r="K39" s="3">
        <f t="shared" si="1"/>
        <v>1.3888888888888888E-2</v>
      </c>
      <c r="L39" s="14">
        <f t="shared" si="2"/>
        <v>5.9761430466719681E-2</v>
      </c>
      <c r="M39"/>
      <c r="N39">
        <v>37</v>
      </c>
      <c r="O39">
        <v>30.8</v>
      </c>
      <c r="P39" s="1">
        <v>30.44</v>
      </c>
      <c r="Q39" s="3">
        <f t="shared" si="3"/>
        <v>1.168831168831167E-2</v>
      </c>
      <c r="R39" s="14">
        <f t="shared" si="4"/>
        <v>4.3028229936038102E-2</v>
      </c>
      <c r="S39" s="1"/>
      <c r="T39">
        <v>37</v>
      </c>
      <c r="U39">
        <v>31</v>
      </c>
      <c r="V39" s="1">
        <v>30.66</v>
      </c>
      <c r="W39" s="3">
        <f t="shared" si="5"/>
        <v>1.0967741935483867E-2</v>
      </c>
      <c r="X39" s="14">
        <f t="shared" si="6"/>
        <v>4.0637772717369368E-2</v>
      </c>
    </row>
    <row r="40" spans="1:24" x14ac:dyDescent="0.25">
      <c r="A40">
        <v>38</v>
      </c>
      <c r="B40">
        <v>36.75</v>
      </c>
      <c r="C40">
        <v>36.200000000000003</v>
      </c>
      <c r="D40" s="17">
        <f t="shared" si="0"/>
        <v>1.4965986394557746E-2</v>
      </c>
      <c r="H40">
        <v>38</v>
      </c>
      <c r="I40">
        <v>36.200000000000003</v>
      </c>
      <c r="J40">
        <v>36.75</v>
      </c>
      <c r="K40" s="3">
        <f t="shared" si="1"/>
        <v>1.5193370165745776E-2</v>
      </c>
      <c r="L40" s="14">
        <f t="shared" si="2"/>
        <v>6.5737573513391309E-2</v>
      </c>
      <c r="M40"/>
      <c r="N40">
        <v>38</v>
      </c>
      <c r="O40">
        <v>31.5</v>
      </c>
      <c r="P40" s="1">
        <v>31.032</v>
      </c>
      <c r="Q40" s="3">
        <f t="shared" si="3"/>
        <v>1.4857142857142857E-2</v>
      </c>
      <c r="R40" s="14">
        <f t="shared" si="4"/>
        <v>5.5936698916849617E-2</v>
      </c>
      <c r="S40" s="1"/>
      <c r="T40">
        <v>38</v>
      </c>
      <c r="U40">
        <v>31.5</v>
      </c>
      <c r="V40" s="1">
        <v>31.167000000000002</v>
      </c>
      <c r="W40" s="3">
        <f t="shared" si="5"/>
        <v>1.0571428571428522E-2</v>
      </c>
      <c r="X40" s="14">
        <f t="shared" si="6"/>
        <v>3.9801112690835118E-2</v>
      </c>
    </row>
    <row r="41" spans="1:24" x14ac:dyDescent="0.25">
      <c r="A41">
        <v>39</v>
      </c>
      <c r="B41">
        <v>37.06</v>
      </c>
      <c r="C41">
        <v>36.5</v>
      </c>
      <c r="D41" s="17">
        <f t="shared" si="0"/>
        <v>1.5110631408526774E-2</v>
      </c>
      <c r="H41">
        <v>39</v>
      </c>
      <c r="I41">
        <v>36.5</v>
      </c>
      <c r="J41">
        <v>37.06</v>
      </c>
      <c r="K41" s="3">
        <f t="shared" si="1"/>
        <v>1.534246575342472E-2</v>
      </c>
      <c r="L41" s="14">
        <f t="shared" si="2"/>
        <v>6.6932802122726315E-2</v>
      </c>
      <c r="M41"/>
      <c r="N41">
        <v>39</v>
      </c>
      <c r="O41">
        <v>32</v>
      </c>
      <c r="P41" s="1">
        <v>32.610999999999997</v>
      </c>
      <c r="Q41" s="3">
        <f t="shared" si="3"/>
        <v>1.9093749999999909E-2</v>
      </c>
      <c r="R41" s="14">
        <f t="shared" si="4"/>
        <v>7.3028468030331112E-2</v>
      </c>
      <c r="S41" s="1"/>
      <c r="T41">
        <v>39</v>
      </c>
      <c r="U41">
        <v>32</v>
      </c>
      <c r="V41" s="1">
        <v>31.625</v>
      </c>
      <c r="W41" s="3">
        <f t="shared" si="5"/>
        <v>1.171875E-2</v>
      </c>
      <c r="X41" s="14">
        <f t="shared" si="6"/>
        <v>4.4821072850039757E-2</v>
      </c>
    </row>
    <row r="42" spans="1:24" x14ac:dyDescent="0.25">
      <c r="A42">
        <v>40</v>
      </c>
      <c r="B42">
        <v>37.5</v>
      </c>
      <c r="C42">
        <v>36.9</v>
      </c>
      <c r="D42" s="17">
        <f t="shared" si="0"/>
        <v>1.6000000000000038E-2</v>
      </c>
      <c r="H42">
        <v>40</v>
      </c>
      <c r="I42">
        <v>36.9</v>
      </c>
      <c r="J42">
        <v>37.5</v>
      </c>
      <c r="K42" s="3">
        <f t="shared" si="1"/>
        <v>1.6260162601626056E-2</v>
      </c>
      <c r="L42" s="14">
        <f t="shared" si="2"/>
        <v>7.1713716560063784E-2</v>
      </c>
      <c r="M42"/>
      <c r="N42">
        <v>40</v>
      </c>
      <c r="O42">
        <v>32.5</v>
      </c>
      <c r="P42" s="1">
        <v>32.104999999999997</v>
      </c>
      <c r="Q42" s="3">
        <f t="shared" si="3"/>
        <v>1.2153846153846249E-2</v>
      </c>
      <c r="R42" s="14">
        <f t="shared" si="4"/>
        <v>4.7211530068708922E-2</v>
      </c>
      <c r="S42" s="1"/>
      <c r="T42">
        <v>40</v>
      </c>
      <c r="U42">
        <v>32.5</v>
      </c>
      <c r="V42" s="1">
        <v>32.151000000000003</v>
      </c>
      <c r="W42" s="3">
        <f t="shared" si="5"/>
        <v>1.0738461538461435E-2</v>
      </c>
      <c r="X42" s="14">
        <f t="shared" si="6"/>
        <v>4.1713478465769942E-2</v>
      </c>
    </row>
    <row r="43" spans="1:24" x14ac:dyDescent="0.25">
      <c r="A43">
        <v>41</v>
      </c>
      <c r="B43">
        <v>38.119999999999997</v>
      </c>
      <c r="C43">
        <v>37.5</v>
      </c>
      <c r="D43" s="17">
        <f t="shared" si="0"/>
        <v>1.6264428121720815E-2</v>
      </c>
      <c r="H43">
        <v>41</v>
      </c>
      <c r="I43">
        <v>37.5</v>
      </c>
      <c r="J43">
        <v>38.119999999999997</v>
      </c>
      <c r="K43" s="3">
        <f t="shared" si="1"/>
        <v>1.6533333333333265E-2</v>
      </c>
      <c r="L43" s="14">
        <f t="shared" si="2"/>
        <v>7.4104173778732102E-2</v>
      </c>
      <c r="M43"/>
      <c r="N43">
        <v>41</v>
      </c>
      <c r="O43">
        <v>33.1</v>
      </c>
      <c r="P43" s="1">
        <v>32.542000000000002</v>
      </c>
      <c r="Q43" s="3">
        <f t="shared" si="3"/>
        <v>1.6858006042296068E-2</v>
      </c>
      <c r="R43" s="14">
        <f t="shared" si="4"/>
        <v>6.6693756400859144E-2</v>
      </c>
      <c r="S43" s="1"/>
      <c r="T43">
        <v>41</v>
      </c>
      <c r="U43">
        <v>33.1</v>
      </c>
      <c r="V43" s="1">
        <v>32.686</v>
      </c>
      <c r="W43" s="3">
        <f t="shared" si="5"/>
        <v>1.2507552870090678E-2</v>
      </c>
      <c r="X43" s="14">
        <f t="shared" si="6"/>
        <v>4.9482464426444071E-2</v>
      </c>
    </row>
    <row r="44" spans="1:24" x14ac:dyDescent="0.25">
      <c r="A44">
        <v>42</v>
      </c>
      <c r="B44">
        <v>38.56</v>
      </c>
      <c r="C44">
        <v>38</v>
      </c>
      <c r="D44" s="17">
        <f t="shared" si="0"/>
        <v>1.4522821576763543E-2</v>
      </c>
      <c r="H44">
        <v>42</v>
      </c>
      <c r="I44">
        <v>38</v>
      </c>
      <c r="J44">
        <v>38.56</v>
      </c>
      <c r="K44" s="3">
        <f t="shared" si="1"/>
        <v>1.4736842105263218E-2</v>
      </c>
      <c r="L44" s="14">
        <f t="shared" si="2"/>
        <v>6.6932802122726315E-2</v>
      </c>
      <c r="M44"/>
      <c r="N44">
        <v>42</v>
      </c>
      <c r="O44">
        <v>34.5</v>
      </c>
      <c r="P44" s="1">
        <v>33.85</v>
      </c>
      <c r="Q44" s="3">
        <f t="shared" si="3"/>
        <v>1.8840579710144887E-2</v>
      </c>
      <c r="R44" s="14">
        <f t="shared" si="4"/>
        <v>7.7689859606735426E-2</v>
      </c>
      <c r="S44" s="1"/>
      <c r="T44">
        <v>42</v>
      </c>
      <c r="U44">
        <v>34.5</v>
      </c>
      <c r="V44" s="1">
        <v>33.868000000000002</v>
      </c>
      <c r="W44" s="3">
        <f t="shared" si="5"/>
        <v>1.8318840579710085E-2</v>
      </c>
      <c r="X44" s="14">
        <f t="shared" si="6"/>
        <v>7.5538448109933432E-2</v>
      </c>
    </row>
    <row r="45" spans="1:24" x14ac:dyDescent="0.25">
      <c r="A45">
        <v>43</v>
      </c>
      <c r="B45">
        <v>39</v>
      </c>
      <c r="C45">
        <v>38.4</v>
      </c>
      <c r="D45" s="17">
        <f t="shared" si="0"/>
        <v>1.5384615384615422E-2</v>
      </c>
      <c r="H45">
        <v>43</v>
      </c>
      <c r="I45">
        <v>38.4</v>
      </c>
      <c r="J45">
        <v>39</v>
      </c>
      <c r="K45" s="3">
        <f t="shared" si="1"/>
        <v>1.5625000000000038E-2</v>
      </c>
      <c r="L45" s="14">
        <f t="shared" si="2"/>
        <v>7.1713716560063784E-2</v>
      </c>
      <c r="M45"/>
      <c r="N45">
        <v>43</v>
      </c>
      <c r="O45">
        <v>35.200000000000003</v>
      </c>
      <c r="P45" s="1">
        <v>34.856000000000002</v>
      </c>
      <c r="Q45" s="3">
        <f t="shared" si="3"/>
        <v>9.7727272727273062E-3</v>
      </c>
      <c r="R45" s="14">
        <f t="shared" si="4"/>
        <v>4.1115864161103285E-2</v>
      </c>
      <c r="S45" s="1"/>
      <c r="T45">
        <v>43</v>
      </c>
      <c r="U45">
        <v>35.1</v>
      </c>
      <c r="V45" s="1">
        <v>34.6843</v>
      </c>
      <c r="W45" s="3">
        <f t="shared" si="5"/>
        <v>1.1843304843304873E-2</v>
      </c>
      <c r="X45" s="14">
        <f t="shared" si="6"/>
        <v>4.9685653290030871E-2</v>
      </c>
    </row>
    <row r="46" spans="1:24" x14ac:dyDescent="0.25">
      <c r="A46">
        <v>44</v>
      </c>
      <c r="B46">
        <v>39.686999999999998</v>
      </c>
      <c r="C46">
        <v>39.1</v>
      </c>
      <c r="D46" s="17">
        <f t="shared" si="0"/>
        <v>1.4790737521102533E-2</v>
      </c>
      <c r="H46">
        <v>44</v>
      </c>
      <c r="I46">
        <v>39.1</v>
      </c>
      <c r="J46">
        <v>39.686999999999998</v>
      </c>
      <c r="K46" s="3">
        <f t="shared" si="1"/>
        <v>1.5012787723785068E-2</v>
      </c>
      <c r="L46" s="14">
        <f t="shared" si="2"/>
        <v>7.0159919367928453E-2</v>
      </c>
      <c r="M46"/>
      <c r="N46">
        <v>44</v>
      </c>
      <c r="O46">
        <v>36.1</v>
      </c>
      <c r="P46" s="1">
        <v>35.622999999999998</v>
      </c>
      <c r="Q46" s="3">
        <f t="shared" si="3"/>
        <v>1.3213296398892073E-2</v>
      </c>
      <c r="R46" s="14">
        <f t="shared" si="4"/>
        <v>5.7012404665251037E-2</v>
      </c>
      <c r="S46" s="1"/>
      <c r="T46">
        <v>44</v>
      </c>
      <c r="U46">
        <v>36.1</v>
      </c>
      <c r="V46" s="1">
        <v>35.723999999999997</v>
      </c>
      <c r="W46" s="3">
        <f t="shared" si="5"/>
        <v>1.0415512465374093E-2</v>
      </c>
      <c r="X46" s="14">
        <f t="shared" si="6"/>
        <v>4.4940595710973773E-2</v>
      </c>
    </row>
    <row r="47" spans="1:24" x14ac:dyDescent="0.25">
      <c r="A47">
        <v>45</v>
      </c>
      <c r="B47">
        <v>40.56</v>
      </c>
      <c r="C47">
        <v>40</v>
      </c>
      <c r="D47" s="17">
        <f t="shared" si="0"/>
        <v>1.3806706114398477E-2</v>
      </c>
      <c r="H47">
        <v>45</v>
      </c>
      <c r="I47">
        <v>40</v>
      </c>
      <c r="J47">
        <v>40.56</v>
      </c>
      <c r="K47" s="3">
        <f t="shared" si="1"/>
        <v>1.4000000000000058E-2</v>
      </c>
      <c r="L47" s="14">
        <f t="shared" si="2"/>
        <v>6.6932802122726315E-2</v>
      </c>
      <c r="M47"/>
      <c r="N47">
        <v>45</v>
      </c>
      <c r="O47">
        <v>36.5</v>
      </c>
      <c r="P47" s="1">
        <v>36.101999999999997</v>
      </c>
      <c r="Q47" s="3">
        <f t="shared" si="3"/>
        <v>1.0904109589041184E-2</v>
      </c>
      <c r="R47" s="14">
        <f t="shared" si="4"/>
        <v>4.7570098651509254E-2</v>
      </c>
      <c r="S47" s="1"/>
      <c r="T47">
        <v>45</v>
      </c>
      <c r="U47">
        <v>36.6</v>
      </c>
      <c r="V47" s="1">
        <v>36.124000000000002</v>
      </c>
      <c r="W47" s="3">
        <f t="shared" si="5"/>
        <v>1.3005464480874291E-2</v>
      </c>
      <c r="X47" s="14">
        <f t="shared" si="6"/>
        <v>5.6892881804317029E-2</v>
      </c>
    </row>
    <row r="48" spans="1:24" x14ac:dyDescent="0.25">
      <c r="A48">
        <v>46</v>
      </c>
      <c r="B48">
        <v>41.5</v>
      </c>
      <c r="C48">
        <v>40.799999999999997</v>
      </c>
      <c r="D48" s="17">
        <f t="shared" si="0"/>
        <v>1.6867469879518142E-2</v>
      </c>
      <c r="H48">
        <v>46</v>
      </c>
      <c r="I48">
        <v>40.799999999999997</v>
      </c>
      <c r="J48">
        <v>41.5</v>
      </c>
      <c r="K48" s="3">
        <f t="shared" si="1"/>
        <v>1.715686274509811E-2</v>
      </c>
      <c r="L48" s="14">
        <f t="shared" si="2"/>
        <v>8.36660026534079E-2</v>
      </c>
      <c r="M48"/>
      <c r="N48">
        <v>46</v>
      </c>
      <c r="O48">
        <v>37.200000000000003</v>
      </c>
      <c r="P48" s="1">
        <v>36.643000000000001</v>
      </c>
      <c r="Q48" s="3">
        <f t="shared" si="3"/>
        <v>1.4973118279569949E-2</v>
      </c>
      <c r="R48" s="14">
        <f t="shared" si="4"/>
        <v>6.6574233539925975E-2</v>
      </c>
      <c r="S48" s="1"/>
      <c r="T48">
        <v>46</v>
      </c>
      <c r="U48">
        <v>37</v>
      </c>
      <c r="V48" s="1">
        <v>36.487000000000002</v>
      </c>
      <c r="W48" s="3">
        <f t="shared" si="5"/>
        <v>1.3864864864864814E-2</v>
      </c>
      <c r="X48" s="14">
        <f t="shared" si="6"/>
        <v>6.1315227658854173E-2</v>
      </c>
    </row>
    <row r="49" spans="1:24" x14ac:dyDescent="0.25">
      <c r="A49">
        <v>47</v>
      </c>
      <c r="B49">
        <v>42</v>
      </c>
      <c r="C49">
        <v>41.3</v>
      </c>
      <c r="D49" s="17">
        <f t="shared" si="0"/>
        <v>1.6666666666666736E-2</v>
      </c>
      <c r="H49">
        <v>47</v>
      </c>
      <c r="I49">
        <v>41.3</v>
      </c>
      <c r="J49">
        <v>42</v>
      </c>
      <c r="K49" s="3">
        <f t="shared" si="1"/>
        <v>1.6949152542372951E-2</v>
      </c>
      <c r="L49" s="14">
        <f t="shared" si="2"/>
        <v>8.36660026534079E-2</v>
      </c>
      <c r="M49"/>
      <c r="N49">
        <v>47</v>
      </c>
      <c r="O49">
        <v>38.6</v>
      </c>
      <c r="P49" s="1">
        <v>37.950000000000003</v>
      </c>
      <c r="Q49" s="3">
        <f t="shared" si="3"/>
        <v>1.6839378238341932E-2</v>
      </c>
      <c r="R49" s="14">
        <f t="shared" si="4"/>
        <v>7.7689859606735426E-2</v>
      </c>
      <c r="S49" s="1"/>
      <c r="T49">
        <v>47</v>
      </c>
      <c r="U49">
        <v>38.5</v>
      </c>
      <c r="V49" s="1">
        <v>37.869999999999997</v>
      </c>
      <c r="W49" s="3">
        <f t="shared" si="5"/>
        <v>1.6363636363636431E-2</v>
      </c>
      <c r="X49" s="14">
        <f t="shared" si="6"/>
        <v>7.5299402388067108E-2</v>
      </c>
    </row>
    <row r="50" spans="1:24" x14ac:dyDescent="0.25">
      <c r="A50">
        <v>48</v>
      </c>
      <c r="B50">
        <v>42.811999999999998</v>
      </c>
      <c r="C50">
        <v>42.2</v>
      </c>
      <c r="D50" s="17">
        <f t="shared" si="0"/>
        <v>1.4295057460524965E-2</v>
      </c>
      <c r="H50">
        <v>48</v>
      </c>
      <c r="I50">
        <v>42.2</v>
      </c>
      <c r="J50">
        <v>42.811999999999998</v>
      </c>
      <c r="K50" s="3">
        <f t="shared" si="1"/>
        <v>1.450236966824632E-2</v>
      </c>
      <c r="L50" s="14">
        <f t="shared" si="2"/>
        <v>7.3147990891264267E-2</v>
      </c>
      <c r="M50"/>
      <c r="N50">
        <v>48</v>
      </c>
      <c r="O50">
        <v>39.5</v>
      </c>
      <c r="P50" s="1">
        <v>38.875</v>
      </c>
      <c r="Q50" s="3">
        <f t="shared" si="3"/>
        <v>1.5822784810126583E-2</v>
      </c>
      <c r="R50" s="14">
        <f t="shared" si="4"/>
        <v>7.4701788083399598E-2</v>
      </c>
      <c r="S50" s="1"/>
      <c r="T50">
        <v>48</v>
      </c>
      <c r="U50">
        <v>39.5</v>
      </c>
      <c r="V50" s="1">
        <v>38.83</v>
      </c>
      <c r="W50" s="3">
        <f t="shared" si="5"/>
        <v>1.6962025316455739E-2</v>
      </c>
      <c r="X50" s="14">
        <f t="shared" si="6"/>
        <v>8.0080316825404577E-2</v>
      </c>
    </row>
    <row r="51" spans="1:24" x14ac:dyDescent="0.25">
      <c r="A51">
        <v>49</v>
      </c>
      <c r="B51">
        <v>43.625</v>
      </c>
      <c r="C51">
        <v>43</v>
      </c>
      <c r="D51" s="17">
        <f t="shared" si="0"/>
        <v>1.4326647564469915E-2</v>
      </c>
      <c r="H51">
        <v>49</v>
      </c>
      <c r="I51">
        <v>43</v>
      </c>
      <c r="J51">
        <v>43.625</v>
      </c>
      <c r="K51" s="3">
        <f t="shared" si="1"/>
        <v>1.4534883720930232E-2</v>
      </c>
      <c r="L51" s="14">
        <f t="shared" si="2"/>
        <v>7.4701788083399598E-2</v>
      </c>
      <c r="M51"/>
      <c r="N51">
        <v>49</v>
      </c>
      <c r="O51">
        <v>40.6</v>
      </c>
      <c r="P51" s="1">
        <v>39.950000000000003</v>
      </c>
      <c r="Q51" s="3">
        <f t="shared" si="3"/>
        <v>1.6009852216748732E-2</v>
      </c>
      <c r="R51" s="14">
        <f t="shared" si="4"/>
        <v>7.7689859606735426E-2</v>
      </c>
      <c r="S51" s="1"/>
      <c r="T51">
        <v>49</v>
      </c>
      <c r="U51">
        <v>40.6</v>
      </c>
      <c r="V51" s="1">
        <v>39.950000000000003</v>
      </c>
      <c r="W51" s="3">
        <f t="shared" si="5"/>
        <v>1.6009852216748732E-2</v>
      </c>
      <c r="X51" s="14">
        <f t="shared" si="6"/>
        <v>7.7689859606735426E-2</v>
      </c>
    </row>
    <row r="52" spans="1:24" x14ac:dyDescent="0.25">
      <c r="A52">
        <v>50</v>
      </c>
      <c r="B52">
        <v>44.12</v>
      </c>
      <c r="C52">
        <v>43.5</v>
      </c>
      <c r="D52" s="17">
        <f t="shared" si="0"/>
        <v>1.4052583862193959E-2</v>
      </c>
      <c r="H52">
        <v>50</v>
      </c>
      <c r="I52">
        <v>43.5</v>
      </c>
      <c r="J52">
        <v>44.12</v>
      </c>
      <c r="K52" s="3">
        <f t="shared" si="1"/>
        <v>1.4252873563218332E-2</v>
      </c>
      <c r="L52" s="14">
        <f t="shared" si="2"/>
        <v>7.4104173778732102E-2</v>
      </c>
      <c r="M52"/>
      <c r="N52">
        <v>50</v>
      </c>
      <c r="O52">
        <v>42.2</v>
      </c>
      <c r="P52" s="1">
        <v>41.56</v>
      </c>
      <c r="Q52" s="3">
        <f t="shared" si="3"/>
        <v>1.5165876777251197E-2</v>
      </c>
      <c r="R52" s="14">
        <f t="shared" si="4"/>
        <v>7.6494630997401267E-2</v>
      </c>
      <c r="S52" s="1"/>
      <c r="T52">
        <v>50</v>
      </c>
      <c r="U52">
        <v>42.1</v>
      </c>
      <c r="V52" s="1">
        <v>41.625</v>
      </c>
      <c r="W52" s="3">
        <f t="shared" si="5"/>
        <v>1.1282660332541602E-2</v>
      </c>
      <c r="X52" s="14">
        <f t="shared" si="6"/>
        <v>5.6773358943383867E-2</v>
      </c>
    </row>
    <row r="53" spans="1:24" x14ac:dyDescent="0.25">
      <c r="A53">
        <v>51</v>
      </c>
      <c r="B53">
        <v>44.5</v>
      </c>
      <c r="C53">
        <v>44</v>
      </c>
      <c r="D53" s="17">
        <f t="shared" si="0"/>
        <v>1.1235955056179775E-2</v>
      </c>
      <c r="H53">
        <v>51</v>
      </c>
      <c r="I53">
        <v>44</v>
      </c>
      <c r="J53">
        <v>44.5</v>
      </c>
      <c r="K53" s="3">
        <f t="shared" si="1"/>
        <v>1.1363636363636364E-2</v>
      </c>
      <c r="L53" s="14">
        <f t="shared" si="2"/>
        <v>5.9761430466719681E-2</v>
      </c>
      <c r="M53"/>
      <c r="N53">
        <v>51</v>
      </c>
      <c r="O53">
        <v>43.6</v>
      </c>
      <c r="P53" s="1">
        <v>43.131999999999998</v>
      </c>
      <c r="Q53" s="3">
        <f t="shared" si="3"/>
        <v>1.0733944954128521E-2</v>
      </c>
      <c r="R53" s="14">
        <f t="shared" si="4"/>
        <v>5.593669891685004E-2</v>
      </c>
      <c r="S53" s="1"/>
      <c r="T53">
        <v>51</v>
      </c>
      <c r="U53">
        <v>43.5</v>
      </c>
      <c r="V53" s="1">
        <v>42.667999999999999</v>
      </c>
      <c r="W53" s="3">
        <f t="shared" si="5"/>
        <v>1.9126436781609212E-2</v>
      </c>
      <c r="X53" s="14">
        <f t="shared" si="6"/>
        <v>9.9443020296621637E-2</v>
      </c>
    </row>
    <row r="54" spans="1:24" x14ac:dyDescent="0.25">
      <c r="A54">
        <v>52</v>
      </c>
      <c r="B54">
        <v>45.87</v>
      </c>
      <c r="C54">
        <v>44.5</v>
      </c>
      <c r="D54" s="17">
        <f t="shared" si="0"/>
        <v>2.9867015478526215E-2</v>
      </c>
      <c r="H54">
        <v>52</v>
      </c>
      <c r="I54">
        <v>44.5</v>
      </c>
      <c r="J54">
        <v>45.87</v>
      </c>
      <c r="K54" s="3">
        <f t="shared" si="1"/>
        <v>3.0786516853932525E-2</v>
      </c>
      <c r="L54" s="14">
        <f t="shared" si="2"/>
        <v>0.16374631947881163</v>
      </c>
      <c r="M54"/>
      <c r="N54">
        <v>52</v>
      </c>
      <c r="O54">
        <v>44.5</v>
      </c>
      <c r="P54" s="1">
        <v>43.825000000000003</v>
      </c>
      <c r="Q54" s="3">
        <f t="shared" si="3"/>
        <v>1.5168539325842632E-2</v>
      </c>
      <c r="R54" s="14">
        <f t="shared" si="4"/>
        <v>8.067793113007124E-2</v>
      </c>
      <c r="S54" s="1"/>
      <c r="T54">
        <v>52</v>
      </c>
      <c r="U54">
        <v>44.6</v>
      </c>
      <c r="V54" s="1">
        <v>43.945</v>
      </c>
      <c r="W54" s="3">
        <f t="shared" si="5"/>
        <v>1.4686098654708546E-2</v>
      </c>
      <c r="X54" s="14">
        <f t="shared" si="6"/>
        <v>7.8287473911402922E-2</v>
      </c>
    </row>
    <row r="55" spans="1:24" x14ac:dyDescent="0.25">
      <c r="A55">
        <v>53</v>
      </c>
      <c r="B55">
        <v>46.4</v>
      </c>
      <c r="C55">
        <v>45.5</v>
      </c>
      <c r="D55" s="17">
        <f t="shared" si="0"/>
        <v>1.93965517241379E-2</v>
      </c>
      <c r="H55">
        <v>53</v>
      </c>
      <c r="I55">
        <v>45.5</v>
      </c>
      <c r="J55">
        <v>46.4</v>
      </c>
      <c r="K55" s="3">
        <f t="shared" si="1"/>
        <v>1.9780219780219748E-2</v>
      </c>
      <c r="L55" s="14">
        <f t="shared" si="2"/>
        <v>0.10757057484009526</v>
      </c>
      <c r="M55"/>
      <c r="N55">
        <v>53</v>
      </c>
      <c r="O55">
        <v>45</v>
      </c>
      <c r="P55" s="1">
        <v>44.436999999999998</v>
      </c>
      <c r="Q55" s="3">
        <f t="shared" si="3"/>
        <v>1.2511111111111164E-2</v>
      </c>
      <c r="R55" s="14">
        <f t="shared" si="4"/>
        <v>6.729137070552664E-2</v>
      </c>
      <c r="S55" s="1"/>
      <c r="T55">
        <v>53</v>
      </c>
      <c r="U55">
        <v>45.1</v>
      </c>
      <c r="V55" s="1">
        <v>44.457999999999998</v>
      </c>
      <c r="W55" s="3">
        <f t="shared" si="5"/>
        <v>1.4235033259423571E-2</v>
      </c>
      <c r="X55" s="14">
        <f t="shared" si="6"/>
        <v>7.6733676719268423E-2</v>
      </c>
    </row>
    <row r="56" spans="1:24" x14ac:dyDescent="0.25">
      <c r="A56">
        <v>54</v>
      </c>
      <c r="B56">
        <v>47</v>
      </c>
      <c r="C56">
        <v>46</v>
      </c>
      <c r="D56" s="17">
        <f t="shared" si="0"/>
        <v>2.1276595744680851E-2</v>
      </c>
      <c r="H56">
        <v>54</v>
      </c>
      <c r="I56">
        <v>46</v>
      </c>
      <c r="J56">
        <v>47</v>
      </c>
      <c r="K56" s="3">
        <f t="shared" si="1"/>
        <v>2.1739130434782608E-2</v>
      </c>
      <c r="L56" s="14">
        <f t="shared" si="2"/>
        <v>0.11952286093343936</v>
      </c>
      <c r="M56"/>
      <c r="N56">
        <v>54</v>
      </c>
      <c r="O56">
        <v>46.1</v>
      </c>
      <c r="P56" s="1">
        <v>45.424999999999997</v>
      </c>
      <c r="Q56" s="3">
        <f t="shared" si="3"/>
        <v>1.4642082429501177E-2</v>
      </c>
      <c r="R56" s="14">
        <f t="shared" si="4"/>
        <v>8.0677931130072086E-2</v>
      </c>
      <c r="S56" s="1"/>
      <c r="T56">
        <v>54</v>
      </c>
      <c r="U56">
        <v>46.1</v>
      </c>
      <c r="V56" s="1">
        <v>45.424999999999997</v>
      </c>
      <c r="W56" s="3">
        <f t="shared" si="5"/>
        <v>1.4642082429501177E-2</v>
      </c>
      <c r="X56" s="14">
        <f t="shared" si="6"/>
        <v>8.0677931130072086E-2</v>
      </c>
    </row>
    <row r="57" spans="1:24" x14ac:dyDescent="0.25">
      <c r="A57">
        <v>55</v>
      </c>
      <c r="B57">
        <v>47.93</v>
      </c>
      <c r="C57">
        <v>47</v>
      </c>
      <c r="D57" s="17">
        <f t="shared" si="0"/>
        <v>1.9403296474024615E-2</v>
      </c>
      <c r="H57">
        <v>55</v>
      </c>
      <c r="I57">
        <v>47</v>
      </c>
      <c r="J57">
        <v>47.93</v>
      </c>
      <c r="K57" s="3">
        <f t="shared" si="1"/>
        <v>1.9787234042553184E-2</v>
      </c>
      <c r="L57" s="14">
        <f t="shared" si="2"/>
        <v>0.11115626066809857</v>
      </c>
      <c r="M57"/>
      <c r="N57">
        <v>55</v>
      </c>
      <c r="O57">
        <v>46.9</v>
      </c>
      <c r="P57" s="1">
        <v>46.256</v>
      </c>
      <c r="Q57" s="3">
        <f t="shared" si="3"/>
        <v>1.3731343283582055E-2</v>
      </c>
      <c r="R57" s="14">
        <f t="shared" si="4"/>
        <v>7.6972722441134747E-2</v>
      </c>
      <c r="S57" s="1"/>
      <c r="T57">
        <v>55</v>
      </c>
      <c r="U57">
        <v>47</v>
      </c>
      <c r="V57" s="1">
        <v>46.276000000000003</v>
      </c>
      <c r="W57" s="3">
        <f t="shared" si="5"/>
        <v>1.5404255319148864E-2</v>
      </c>
      <c r="X57" s="14">
        <f t="shared" si="6"/>
        <v>8.6534551315809699E-2</v>
      </c>
    </row>
    <row r="58" spans="1:24" x14ac:dyDescent="0.25">
      <c r="A58">
        <v>56</v>
      </c>
      <c r="B58">
        <v>48.5</v>
      </c>
      <c r="C58">
        <v>47.5</v>
      </c>
      <c r="D58" s="17">
        <f t="shared" si="0"/>
        <v>2.0618556701030927E-2</v>
      </c>
      <c r="H58">
        <v>56</v>
      </c>
      <c r="I58">
        <v>47.5</v>
      </c>
      <c r="J58">
        <v>48.5</v>
      </c>
      <c r="K58" s="3">
        <f t="shared" si="1"/>
        <v>2.1052631578947368E-2</v>
      </c>
      <c r="L58" s="14">
        <f t="shared" si="2"/>
        <v>0.11952286093343936</v>
      </c>
      <c r="M58"/>
      <c r="N58">
        <v>56</v>
      </c>
      <c r="O58">
        <v>47.4</v>
      </c>
      <c r="P58" s="1">
        <v>46.750999999999998</v>
      </c>
      <c r="Q58" s="3">
        <f t="shared" si="3"/>
        <v>1.3691983122362889E-2</v>
      </c>
      <c r="R58" s="14">
        <f t="shared" si="4"/>
        <v>7.7570336745802257E-2</v>
      </c>
      <c r="S58" s="1"/>
      <c r="T58">
        <v>56</v>
      </c>
      <c r="U58">
        <v>47.6</v>
      </c>
      <c r="V58" s="1">
        <v>46.704999999999998</v>
      </c>
      <c r="W58" s="3">
        <f t="shared" si="5"/>
        <v>1.8802521008403426E-2</v>
      </c>
      <c r="X58" s="14">
        <f t="shared" si="6"/>
        <v>0.10697296053542861</v>
      </c>
    </row>
    <row r="59" spans="1:24" x14ac:dyDescent="0.25">
      <c r="A59">
        <v>57</v>
      </c>
      <c r="B59">
        <v>49.68</v>
      </c>
      <c r="C59">
        <v>48.5</v>
      </c>
      <c r="D59" s="17">
        <f t="shared" si="0"/>
        <v>2.375201288244766E-2</v>
      </c>
      <c r="H59">
        <v>57</v>
      </c>
      <c r="I59">
        <v>48.5</v>
      </c>
      <c r="J59">
        <v>49.68</v>
      </c>
      <c r="K59" s="3">
        <f t="shared" si="1"/>
        <v>2.432989690721649E-2</v>
      </c>
      <c r="L59" s="14">
        <f t="shared" si="2"/>
        <v>0.14103697590145842</v>
      </c>
      <c r="M59"/>
      <c r="N59">
        <v>57</v>
      </c>
      <c r="O59">
        <v>48.6</v>
      </c>
      <c r="P59" s="1">
        <v>47.987000000000002</v>
      </c>
      <c r="Q59" s="3">
        <f t="shared" si="3"/>
        <v>1.2613168724279826E-2</v>
      </c>
      <c r="R59" s="14">
        <f t="shared" si="4"/>
        <v>7.3267513752198282E-2</v>
      </c>
      <c r="S59" s="1"/>
      <c r="T59">
        <v>57</v>
      </c>
      <c r="U59">
        <v>48.4</v>
      </c>
      <c r="V59" s="1">
        <v>47.594000000000001</v>
      </c>
      <c r="W59" s="3">
        <f t="shared" si="5"/>
        <v>1.6652892561983417E-2</v>
      </c>
      <c r="X59" s="14">
        <f t="shared" si="6"/>
        <v>9.6335425912351808E-2</v>
      </c>
    </row>
    <row r="60" spans="1:24" x14ac:dyDescent="0.25">
      <c r="A60">
        <v>58</v>
      </c>
      <c r="B60">
        <v>50.12</v>
      </c>
      <c r="C60">
        <v>49</v>
      </c>
      <c r="D60" s="17">
        <f t="shared" si="0"/>
        <v>2.2346368715083748E-2</v>
      </c>
      <c r="H60">
        <v>58</v>
      </c>
      <c r="I60">
        <v>49</v>
      </c>
      <c r="J60">
        <v>50.12</v>
      </c>
      <c r="K60" s="3">
        <f t="shared" si="1"/>
        <v>2.2857142857142805E-2</v>
      </c>
      <c r="L60" s="14">
        <f t="shared" si="2"/>
        <v>0.1338656042454518</v>
      </c>
      <c r="M60"/>
      <c r="N60">
        <v>58</v>
      </c>
      <c r="O60">
        <v>49</v>
      </c>
      <c r="P60" s="1">
        <v>49.45</v>
      </c>
      <c r="Q60" s="3">
        <f t="shared" si="3"/>
        <v>9.1836734693878132E-3</v>
      </c>
      <c r="R60" s="14">
        <f t="shared" si="4"/>
        <v>5.3785287420048053E-2</v>
      </c>
      <c r="S60" s="1"/>
      <c r="T60">
        <v>58</v>
      </c>
      <c r="U60">
        <v>49.1</v>
      </c>
      <c r="V60" s="1">
        <v>48.237000000000002</v>
      </c>
      <c r="W60" s="3">
        <f t="shared" si="5"/>
        <v>1.7576374745417504E-2</v>
      </c>
      <c r="X60" s="14">
        <f t="shared" si="6"/>
        <v>0.10314822898555812</v>
      </c>
    </row>
    <row r="61" spans="1:24" x14ac:dyDescent="0.25">
      <c r="A61">
        <v>59</v>
      </c>
      <c r="B61">
        <v>50.68</v>
      </c>
      <c r="C61">
        <v>49.5</v>
      </c>
      <c r="D61" s="17">
        <f t="shared" si="0"/>
        <v>2.3283346487766372E-2</v>
      </c>
      <c r="H61">
        <v>59</v>
      </c>
      <c r="I61">
        <v>49.5</v>
      </c>
      <c r="J61">
        <v>50.68</v>
      </c>
      <c r="K61" s="3">
        <f t="shared" si="1"/>
        <v>2.3838383838383832E-2</v>
      </c>
      <c r="L61" s="14">
        <f t="shared" si="2"/>
        <v>0.14103697590145842</v>
      </c>
      <c r="M61"/>
      <c r="N61">
        <v>59</v>
      </c>
      <c r="O61">
        <v>49.5</v>
      </c>
      <c r="P61" s="1">
        <v>48.758000000000003</v>
      </c>
      <c r="Q61" s="3">
        <f t="shared" si="3"/>
        <v>1.4989898989898935E-2</v>
      </c>
      <c r="R61" s="14">
        <f t="shared" si="4"/>
        <v>8.8685962812611693E-2</v>
      </c>
      <c r="S61" s="1"/>
      <c r="T61">
        <v>59</v>
      </c>
      <c r="U61">
        <v>50.1</v>
      </c>
      <c r="V61" s="1">
        <v>49.323999999999998</v>
      </c>
      <c r="W61" s="3">
        <f t="shared" si="5"/>
        <v>1.5489021956087892E-2</v>
      </c>
      <c r="X61" s="14">
        <f t="shared" si="6"/>
        <v>9.2749740084349344E-2</v>
      </c>
    </row>
    <row r="62" spans="1:24" x14ac:dyDescent="0.25">
      <c r="A62">
        <v>60</v>
      </c>
      <c r="B62">
        <v>51.62</v>
      </c>
      <c r="C62">
        <v>50.5</v>
      </c>
      <c r="D62" s="17">
        <f t="shared" si="0"/>
        <v>2.1697016660209172E-2</v>
      </c>
      <c r="H62">
        <v>60</v>
      </c>
      <c r="I62">
        <v>50.5</v>
      </c>
      <c r="J62">
        <v>51.62</v>
      </c>
      <c r="K62" s="3">
        <f t="shared" si="1"/>
        <v>2.2178217821782129E-2</v>
      </c>
      <c r="L62" s="14">
        <f t="shared" si="2"/>
        <v>0.1338656042454518</v>
      </c>
      <c r="M62"/>
      <c r="N62">
        <v>60</v>
      </c>
      <c r="O62">
        <v>50.3</v>
      </c>
      <c r="P62" s="1">
        <v>49.45</v>
      </c>
      <c r="Q62" s="3">
        <f t="shared" si="3"/>
        <v>1.6898608349900486E-2</v>
      </c>
      <c r="R62" s="14">
        <f t="shared" si="4"/>
        <v>0.10159443179342278</v>
      </c>
      <c r="S62" s="1"/>
      <c r="T62">
        <v>60</v>
      </c>
      <c r="U62">
        <v>50.4</v>
      </c>
      <c r="V62" s="1">
        <v>49.679000000000002</v>
      </c>
      <c r="W62" s="3">
        <f t="shared" si="5"/>
        <v>1.4305555555555486E-2</v>
      </c>
      <c r="X62" s="14">
        <f t="shared" si="6"/>
        <v>8.617598273300936E-2</v>
      </c>
    </row>
    <row r="63" spans="1:24" x14ac:dyDescent="0.25">
      <c r="A63">
        <v>61</v>
      </c>
      <c r="B63">
        <v>52.81</v>
      </c>
      <c r="C63">
        <v>51.6</v>
      </c>
      <c r="D63" s="17">
        <f t="shared" si="0"/>
        <v>2.2912327210755555E-2</v>
      </c>
      <c r="H63">
        <v>61</v>
      </c>
      <c r="I63">
        <v>51.6</v>
      </c>
      <c r="J63">
        <v>52.81</v>
      </c>
      <c r="K63" s="3">
        <f t="shared" si="1"/>
        <v>2.344961240310079E-2</v>
      </c>
      <c r="L63" s="14">
        <f t="shared" si="2"/>
        <v>0.14462266172946173</v>
      </c>
      <c r="M63"/>
      <c r="N63">
        <v>61</v>
      </c>
      <c r="O63">
        <v>51.9</v>
      </c>
      <c r="P63" s="1">
        <v>51.32</v>
      </c>
      <c r="Q63" s="3">
        <f t="shared" si="3"/>
        <v>1.1175337186897848E-2</v>
      </c>
      <c r="R63" s="14">
        <f t="shared" si="4"/>
        <v>6.9323259341394633E-2</v>
      </c>
      <c r="S63" s="1"/>
      <c r="T63">
        <v>61</v>
      </c>
      <c r="U63">
        <v>51.4</v>
      </c>
      <c r="V63" s="1">
        <v>50.624000000000002</v>
      </c>
      <c r="W63" s="3">
        <f t="shared" si="5"/>
        <v>1.5097276264591368E-2</v>
      </c>
      <c r="X63" s="14">
        <f t="shared" si="6"/>
        <v>9.2749740084348498E-2</v>
      </c>
    </row>
    <row r="64" spans="1:24" x14ac:dyDescent="0.25">
      <c r="A64">
        <v>62</v>
      </c>
      <c r="B64">
        <v>53.62</v>
      </c>
      <c r="C64">
        <v>52.5</v>
      </c>
      <c r="D64" s="17">
        <f t="shared" si="0"/>
        <v>2.0887728459529978E-2</v>
      </c>
      <c r="H64">
        <v>62</v>
      </c>
      <c r="I64">
        <v>52.5</v>
      </c>
      <c r="J64">
        <v>53.62</v>
      </c>
      <c r="K64" s="3">
        <f t="shared" si="1"/>
        <v>2.1333333333333284E-2</v>
      </c>
      <c r="L64" s="14">
        <f t="shared" si="2"/>
        <v>0.1338656042454518</v>
      </c>
      <c r="M64"/>
      <c r="N64">
        <v>62</v>
      </c>
      <c r="O64">
        <v>52</v>
      </c>
      <c r="P64" s="1">
        <v>51.457000000000001</v>
      </c>
      <c r="Q64" s="3">
        <f t="shared" si="3"/>
        <v>1.0442307692307678E-2</v>
      </c>
      <c r="R64" s="14">
        <f t="shared" si="4"/>
        <v>6.4900913486857489E-2</v>
      </c>
      <c r="S64" s="1"/>
      <c r="T64">
        <v>62</v>
      </c>
      <c r="U64">
        <v>52</v>
      </c>
      <c r="V64" s="1">
        <v>51.356000000000002</v>
      </c>
      <c r="W64" s="3">
        <f t="shared" si="5"/>
        <v>1.2384615384615353E-2</v>
      </c>
      <c r="X64" s="14">
        <f t="shared" si="6"/>
        <v>7.6972722441134747E-2</v>
      </c>
    </row>
    <row r="65" spans="1:24" x14ac:dyDescent="0.25">
      <c r="A65">
        <v>63</v>
      </c>
      <c r="B65">
        <v>54.43</v>
      </c>
      <c r="C65">
        <v>53.7</v>
      </c>
      <c r="D65" s="17">
        <f t="shared" si="0"/>
        <v>1.3411721477126527E-2</v>
      </c>
      <c r="H65">
        <v>63</v>
      </c>
      <c r="I65">
        <v>53.7</v>
      </c>
      <c r="J65">
        <v>54.43</v>
      </c>
      <c r="K65" s="3">
        <f t="shared" si="1"/>
        <v>1.3594040968342585E-2</v>
      </c>
      <c r="L65" s="14">
        <f t="shared" si="2"/>
        <v>8.7251688481410364E-2</v>
      </c>
      <c r="M65"/>
      <c r="N65">
        <v>63</v>
      </c>
      <c r="O65">
        <v>53.1</v>
      </c>
      <c r="P65" s="1">
        <v>52.328000000000003</v>
      </c>
      <c r="Q65" s="3">
        <f t="shared" si="3"/>
        <v>1.4538606403013153E-2</v>
      </c>
      <c r="R65" s="14">
        <f t="shared" si="4"/>
        <v>9.2271648640615003E-2</v>
      </c>
      <c r="S65" s="1"/>
      <c r="T65">
        <v>63</v>
      </c>
      <c r="U65">
        <v>52.9</v>
      </c>
      <c r="V65" s="1">
        <v>52.152000000000001</v>
      </c>
      <c r="W65" s="3">
        <f t="shared" si="5"/>
        <v>1.413988657844986E-2</v>
      </c>
      <c r="X65" s="14">
        <f t="shared" si="6"/>
        <v>8.9403099978212358E-2</v>
      </c>
    </row>
    <row r="66" spans="1:24" x14ac:dyDescent="0.25">
      <c r="A66">
        <v>64</v>
      </c>
      <c r="B66">
        <v>55.06</v>
      </c>
      <c r="C66">
        <v>53.9</v>
      </c>
      <c r="D66" s="17">
        <f t="shared" si="0"/>
        <v>2.1067925899019319E-2</v>
      </c>
      <c r="H66">
        <v>64</v>
      </c>
      <c r="I66">
        <v>53.9</v>
      </c>
      <c r="J66">
        <v>55.06</v>
      </c>
      <c r="K66" s="3">
        <f t="shared" si="1"/>
        <v>2.1521335807050162E-2</v>
      </c>
      <c r="L66" s="14">
        <f t="shared" si="2"/>
        <v>0.1386465186827901</v>
      </c>
      <c r="M66"/>
      <c r="N66">
        <v>64</v>
      </c>
      <c r="O66">
        <v>54</v>
      </c>
      <c r="P66" s="1">
        <v>53.276000000000003</v>
      </c>
      <c r="Q66" s="3">
        <f t="shared" si="3"/>
        <v>1.3407407407407345E-2</v>
      </c>
      <c r="R66" s="14">
        <f t="shared" si="4"/>
        <v>8.6534551315809699E-2</v>
      </c>
      <c r="S66" s="1"/>
      <c r="T66">
        <v>64</v>
      </c>
      <c r="U66">
        <v>53.8</v>
      </c>
      <c r="V66" s="1">
        <v>52.875</v>
      </c>
      <c r="W66" s="3">
        <f t="shared" si="5"/>
        <v>1.7193308550185821E-2</v>
      </c>
      <c r="X66" s="14">
        <f t="shared" si="6"/>
        <v>0.11055864636343107</v>
      </c>
    </row>
    <row r="67" spans="1:24" x14ac:dyDescent="0.25">
      <c r="A67">
        <v>65</v>
      </c>
      <c r="B67">
        <v>55.68</v>
      </c>
      <c r="C67">
        <v>54.7</v>
      </c>
      <c r="D67" s="17">
        <f t="shared" si="0"/>
        <v>1.7600574712643622E-2</v>
      </c>
      <c r="H67">
        <v>65</v>
      </c>
      <c r="I67">
        <v>54.7</v>
      </c>
      <c r="J67">
        <v>55.68</v>
      </c>
      <c r="K67" s="3">
        <f t="shared" si="1"/>
        <v>1.7915904936014568E-2</v>
      </c>
      <c r="L67" s="14">
        <f t="shared" si="2"/>
        <v>0.11713240371477021</v>
      </c>
      <c r="M67"/>
      <c r="N67">
        <v>65</v>
      </c>
      <c r="O67">
        <v>55.5</v>
      </c>
      <c r="P67" s="1">
        <v>54.743000000000002</v>
      </c>
      <c r="Q67" s="3">
        <f t="shared" si="3"/>
        <v>1.3639639639639602E-2</v>
      </c>
      <c r="R67" s="14">
        <f t="shared" si="4"/>
        <v>9.0478805726613348E-2</v>
      </c>
      <c r="S67" s="1"/>
      <c r="T67">
        <v>65</v>
      </c>
      <c r="U67">
        <v>55.4</v>
      </c>
      <c r="V67" s="1">
        <v>54.567</v>
      </c>
      <c r="W67" s="3">
        <f t="shared" si="5"/>
        <v>1.5036101083032462E-2</v>
      </c>
      <c r="X67" s="14">
        <f t="shared" si="6"/>
        <v>9.9562543157554792E-2</v>
      </c>
    </row>
    <row r="68" spans="1:24" x14ac:dyDescent="0.25">
      <c r="A68">
        <v>66</v>
      </c>
      <c r="B68">
        <v>56.75</v>
      </c>
      <c r="C68">
        <v>55.3</v>
      </c>
      <c r="D68" s="17">
        <f t="shared" si="0"/>
        <v>2.5550660792951593E-2</v>
      </c>
      <c r="H68">
        <v>66</v>
      </c>
      <c r="I68">
        <v>56</v>
      </c>
      <c r="J68">
        <v>56.37</v>
      </c>
      <c r="K68" s="3">
        <f t="shared" ref="K68:K72" si="7">ABS(I68-J68)/I68</f>
        <v>6.6071428571428115E-3</v>
      </c>
      <c r="L68" s="14">
        <f t="shared" ref="L68:L72" si="8">SQRT(((J68-I68)^2)/70)</f>
        <v>4.4223458545372255E-2</v>
      </c>
      <c r="M68"/>
      <c r="N68">
        <v>66</v>
      </c>
      <c r="O68">
        <v>56</v>
      </c>
      <c r="P68" s="1">
        <v>55.386000000000003</v>
      </c>
      <c r="Q68" s="3">
        <f t="shared" ref="Q68:Q72" si="9">ABS(O68-P68)/O68</f>
        <v>1.0964285714285664E-2</v>
      </c>
      <c r="R68" s="14">
        <f t="shared" ref="R68:R72" si="10">SQRT(((P68-O68)^2)/70)</f>
        <v>7.3387036613131437E-2</v>
      </c>
      <c r="S68" s="1"/>
      <c r="T68">
        <v>66</v>
      </c>
      <c r="U68">
        <v>56</v>
      </c>
      <c r="V68" s="1">
        <v>55.381999999999998</v>
      </c>
      <c r="W68" s="3">
        <f t="shared" ref="W68:W72" si="11">ABS(U68-V68)/U68</f>
        <v>1.1035714285714324E-2</v>
      </c>
      <c r="X68" s="14">
        <f t="shared" ref="X68:X72" si="12">SQRT(((V68-U68)^2)/70)</f>
        <v>7.3865128056865778E-2</v>
      </c>
    </row>
    <row r="69" spans="1:24" x14ac:dyDescent="0.25">
      <c r="A69">
        <v>67</v>
      </c>
      <c r="B69">
        <v>57.31</v>
      </c>
      <c r="C69">
        <v>56</v>
      </c>
      <c r="D69" s="17">
        <f t="shared" ref="D69:D72" si="13">ABS(B69-C69)/B69</f>
        <v>2.285813994067357E-2</v>
      </c>
      <c r="H69">
        <v>67</v>
      </c>
      <c r="I69">
        <v>55.3</v>
      </c>
      <c r="J69">
        <v>56.75</v>
      </c>
      <c r="K69" s="3">
        <f t="shared" si="7"/>
        <v>2.6220614828209816E-2</v>
      </c>
      <c r="L69" s="14">
        <f t="shared" si="8"/>
        <v>0.1733081483534874</v>
      </c>
      <c r="M69"/>
      <c r="N69">
        <v>67</v>
      </c>
      <c r="O69">
        <v>57</v>
      </c>
      <c r="P69" s="1">
        <v>56.18</v>
      </c>
      <c r="Q69" s="3">
        <f t="shared" si="9"/>
        <v>1.4385964912280707E-2</v>
      </c>
      <c r="R69" s="14">
        <f t="shared" si="10"/>
        <v>9.8008745965420307E-2</v>
      </c>
      <c r="S69" s="1"/>
      <c r="T69">
        <v>67</v>
      </c>
      <c r="U69">
        <v>57</v>
      </c>
      <c r="V69" s="1">
        <v>56.045000000000002</v>
      </c>
      <c r="W69" s="3">
        <f t="shared" si="11"/>
        <v>1.6754385964912251E-2</v>
      </c>
      <c r="X69" s="14">
        <f t="shared" si="12"/>
        <v>0.11414433219143438</v>
      </c>
    </row>
    <row r="70" spans="1:24" x14ac:dyDescent="0.25">
      <c r="A70">
        <v>68</v>
      </c>
      <c r="B70">
        <v>56.37</v>
      </c>
      <c r="C70">
        <v>56</v>
      </c>
      <c r="D70" s="17">
        <f t="shared" si="13"/>
        <v>6.563775057654736E-3</v>
      </c>
      <c r="H70">
        <v>68</v>
      </c>
      <c r="I70">
        <v>56</v>
      </c>
      <c r="J70">
        <v>57.31</v>
      </c>
      <c r="K70" s="3">
        <f t="shared" si="7"/>
        <v>2.3392857142857184E-2</v>
      </c>
      <c r="L70" s="14">
        <f t="shared" si="8"/>
        <v>0.15657494782280584</v>
      </c>
      <c r="M70"/>
      <c r="N70">
        <v>68</v>
      </c>
      <c r="O70">
        <v>58</v>
      </c>
      <c r="P70" s="1">
        <v>57.247999999999998</v>
      </c>
      <c r="Q70" s="3">
        <f t="shared" si="9"/>
        <v>1.2965517241379353E-2</v>
      </c>
      <c r="R70" s="14">
        <f t="shared" si="10"/>
        <v>8.9881191421946699E-2</v>
      </c>
      <c r="S70" s="1"/>
      <c r="T70">
        <v>68</v>
      </c>
      <c r="U70">
        <v>58</v>
      </c>
      <c r="V70" s="1">
        <v>57.127000000000002</v>
      </c>
      <c r="W70" s="3">
        <f t="shared" si="11"/>
        <v>1.5051724137930992E-2</v>
      </c>
      <c r="X70" s="14">
        <f t="shared" si="12"/>
        <v>0.10434345759489227</v>
      </c>
    </row>
    <row r="71" spans="1:24" x14ac:dyDescent="0.25">
      <c r="A71">
        <v>69</v>
      </c>
      <c r="B71">
        <v>58</v>
      </c>
      <c r="C71">
        <v>57.1</v>
      </c>
      <c r="D71" s="17">
        <f t="shared" si="13"/>
        <v>1.551724137931032E-2</v>
      </c>
      <c r="H71">
        <v>69</v>
      </c>
      <c r="I71">
        <v>57.1</v>
      </c>
      <c r="J71">
        <v>58</v>
      </c>
      <c r="K71" s="3">
        <f t="shared" si="7"/>
        <v>1.5761821366024494E-2</v>
      </c>
      <c r="L71" s="14">
        <f t="shared" si="8"/>
        <v>0.10757057484009526</v>
      </c>
      <c r="M71"/>
      <c r="N71">
        <v>69</v>
      </c>
      <c r="O71">
        <v>59.5</v>
      </c>
      <c r="P71" s="1">
        <v>58.527000000000001</v>
      </c>
      <c r="Q71" s="3">
        <f t="shared" si="9"/>
        <v>1.635294117647057E-2</v>
      </c>
      <c r="R71" s="14">
        <f t="shared" si="10"/>
        <v>0.11629574368823638</v>
      </c>
      <c r="S71" s="1"/>
      <c r="T71">
        <v>69</v>
      </c>
      <c r="U71">
        <v>59.5</v>
      </c>
      <c r="V71" s="1">
        <v>58.460999999999999</v>
      </c>
      <c r="W71" s="3">
        <f t="shared" si="11"/>
        <v>1.7462184873949606E-2</v>
      </c>
      <c r="X71" s="14">
        <f t="shared" si="12"/>
        <v>0.12418425250984368</v>
      </c>
    </row>
    <row r="72" spans="1:24" x14ac:dyDescent="0.25">
      <c r="A72">
        <v>70</v>
      </c>
      <c r="B72">
        <v>59.75</v>
      </c>
      <c r="C72">
        <v>57.7</v>
      </c>
      <c r="D72" s="17">
        <f t="shared" si="13"/>
        <v>3.4309623430962298E-2</v>
      </c>
      <c r="H72">
        <v>70</v>
      </c>
      <c r="I72">
        <v>57.7</v>
      </c>
      <c r="J72">
        <v>59.75</v>
      </c>
      <c r="K72" s="3">
        <f t="shared" si="7"/>
        <v>3.5528596187174993E-2</v>
      </c>
      <c r="L72" s="14">
        <f t="shared" si="8"/>
        <v>0.24502186491355035</v>
      </c>
      <c r="M72"/>
      <c r="N72">
        <v>70</v>
      </c>
      <c r="O72">
        <v>60</v>
      </c>
      <c r="P72" s="1">
        <v>58.917999999999999</v>
      </c>
      <c r="Q72" s="3">
        <f t="shared" si="9"/>
        <v>1.8033333333333346E-2</v>
      </c>
      <c r="R72" s="14">
        <f t="shared" si="10"/>
        <v>0.12932373552998147</v>
      </c>
      <c r="S72" s="1"/>
      <c r="T72">
        <v>70</v>
      </c>
      <c r="U72">
        <v>60</v>
      </c>
      <c r="V72" s="1">
        <v>58.984999999999999</v>
      </c>
      <c r="W72" s="3">
        <f t="shared" si="11"/>
        <v>1.6916666666666677E-2</v>
      </c>
      <c r="X72" s="14">
        <f t="shared" si="12"/>
        <v>0.12131570384744102</v>
      </c>
    </row>
    <row r="73" spans="1:24" s="3" customFormat="1" x14ac:dyDescent="0.25">
      <c r="D73" s="18"/>
      <c r="K73" s="3">
        <f>AVERAGE(K3:K72)</f>
        <v>1.755554119959063E-2</v>
      </c>
      <c r="L73" s="14">
        <f t="shared" ref="L73:X73" si="14">AVERAGE(L3:L72)</f>
        <v>7.1315876180099422E-2</v>
      </c>
      <c r="P73" s="3">
        <f t="shared" si="14"/>
        <v>29.130071428571437</v>
      </c>
      <c r="Q73" s="3">
        <f t="shared" si="14"/>
        <v>1.340812184544371E-2</v>
      </c>
      <c r="R73" s="14">
        <f t="shared" si="14"/>
        <v>4.6755635727719569E-2</v>
      </c>
      <c r="W73" s="3">
        <f t="shared" si="14"/>
        <v>1.4998130798412383E-2</v>
      </c>
      <c r="X73" s="14">
        <f t="shared" si="14"/>
        <v>5.0777921492018208E-2</v>
      </c>
    </row>
    <row r="74" spans="1:24" x14ac:dyDescent="0.25">
      <c r="K74" s="3">
        <f>1-K73</f>
        <v>0.98244445880040931</v>
      </c>
    </row>
    <row r="92" spans="9:23" x14ac:dyDescent="0.25">
      <c r="I92" t="s">
        <v>47</v>
      </c>
      <c r="J92" t="s">
        <v>35</v>
      </c>
      <c r="K92" s="1" t="s">
        <v>48</v>
      </c>
      <c r="S92" t="s">
        <v>47</v>
      </c>
      <c r="T92" t="s">
        <v>35</v>
      </c>
      <c r="U92" s="1" t="s">
        <v>48</v>
      </c>
      <c r="V92" s="1"/>
      <c r="W92" s="1"/>
    </row>
    <row r="93" spans="9:23" x14ac:dyDescent="0.25">
      <c r="I93" s="14">
        <f>100%-K73</f>
        <v>0.98244445880040931</v>
      </c>
      <c r="J93" s="14">
        <f>100%-Q73</f>
        <v>0.98659187815455629</v>
      </c>
      <c r="K93" s="14">
        <f>100%-W73</f>
        <v>0.98500186920158761</v>
      </c>
      <c r="S93" s="14">
        <v>7.1315876180099422E-2</v>
      </c>
      <c r="T93" s="14">
        <v>4.6755635727719569E-2</v>
      </c>
      <c r="U93" s="14">
        <v>5.0777921492018208E-2</v>
      </c>
    </row>
    <row r="94" spans="9:23" x14ac:dyDescent="0.25">
      <c r="J94" s="3">
        <f>ABS(I93-J93)/I93</f>
        <v>4.221530608672865E-3</v>
      </c>
      <c r="K94" s="3">
        <f>ABS(I93-K93)/I93</f>
        <v>2.603109395416572E-3</v>
      </c>
      <c r="T94" s="19">
        <f>ABS(S93-T93)/S93</f>
        <v>0.3443867167859791</v>
      </c>
      <c r="U94" s="19">
        <f>ABS(S93-U93)/S93</f>
        <v>0.28798573036128938</v>
      </c>
    </row>
  </sheetData>
  <mergeCells count="4">
    <mergeCell ref="B1:C1"/>
    <mergeCell ref="O1:P1"/>
    <mergeCell ref="U1:V1"/>
    <mergeCell ref="I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3F49-31E9-4DE3-B3A2-5F5068049346}">
  <dimension ref="A1:E5"/>
  <sheetViews>
    <sheetView workbookViewId="0">
      <selection activeCell="E3" sqref="E3"/>
    </sheetView>
  </sheetViews>
  <sheetFormatPr defaultRowHeight="15" x14ac:dyDescent="0.25"/>
  <cols>
    <col min="1" max="1" width="19.28515625" bestFit="1" customWidth="1"/>
    <col min="2" max="2" width="16.5703125" bestFit="1" customWidth="1"/>
    <col min="3" max="3" width="6.140625" bestFit="1" customWidth="1"/>
    <col min="4" max="4" width="16" bestFit="1" customWidth="1"/>
    <col min="5" max="5" width="6.140625" bestFit="1" customWidth="1"/>
  </cols>
  <sheetData>
    <row r="1" spans="1:5" x14ac:dyDescent="0.25">
      <c r="A1" t="s">
        <v>33</v>
      </c>
    </row>
    <row r="2" spans="1:5" x14ac:dyDescent="0.25">
      <c r="A2" t="s">
        <v>34</v>
      </c>
      <c r="B2" t="s">
        <v>49</v>
      </c>
      <c r="D2" t="s">
        <v>50</v>
      </c>
    </row>
    <row r="3" spans="1:5" x14ac:dyDescent="0.25">
      <c r="A3" t="s">
        <v>35</v>
      </c>
      <c r="B3">
        <v>59.76</v>
      </c>
      <c r="C3" s="19">
        <f>ABS(B5-B3)/B5</f>
        <v>0.12733446519524619</v>
      </c>
      <c r="D3">
        <v>61.05</v>
      </c>
      <c r="E3" s="19">
        <f>ABS(D5-D3)/D5</f>
        <v>0.3123387790197763</v>
      </c>
    </row>
    <row r="4" spans="1:5" x14ac:dyDescent="0.25">
      <c r="A4" t="s">
        <v>36</v>
      </c>
      <c r="B4">
        <v>46.6</v>
      </c>
      <c r="C4" s="19">
        <f>ABS(B5-B4)/B5</f>
        <v>0.12092058102244853</v>
      </c>
      <c r="D4">
        <v>37.36</v>
      </c>
      <c r="E4" s="19">
        <f>ABS(D5-D4)/D5</f>
        <v>0.19690455717970773</v>
      </c>
    </row>
    <row r="5" spans="1:5" x14ac:dyDescent="0.25">
      <c r="A5" t="s">
        <v>37</v>
      </c>
      <c r="B5">
        <v>53.01</v>
      </c>
      <c r="D5">
        <v>46.52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99F0-8EED-400B-9365-97FCC97FE531}">
  <dimension ref="A2:N59"/>
  <sheetViews>
    <sheetView topLeftCell="A2" workbookViewId="0">
      <selection activeCell="I6" sqref="I6"/>
    </sheetView>
  </sheetViews>
  <sheetFormatPr defaultRowHeight="15" x14ac:dyDescent="0.25"/>
  <cols>
    <col min="2" max="2" width="15.7109375" bestFit="1" customWidth="1"/>
    <col min="3" max="3" width="13.28515625" bestFit="1" customWidth="1"/>
    <col min="4" max="4" width="14.85546875" bestFit="1" customWidth="1"/>
    <col min="7" max="7" width="15.7109375" bestFit="1" customWidth="1"/>
    <col min="8" max="8" width="13.28515625" bestFit="1" customWidth="1"/>
    <col min="9" max="9" width="18.42578125" bestFit="1" customWidth="1"/>
  </cols>
  <sheetData>
    <row r="2" spans="1:14" x14ac:dyDescent="0.25">
      <c r="A2" s="20" t="s">
        <v>42</v>
      </c>
      <c r="B2" s="20"/>
      <c r="C2" s="20"/>
      <c r="D2" s="20"/>
      <c r="F2" s="20" t="s">
        <v>43</v>
      </c>
      <c r="G2" s="20"/>
      <c r="H2" s="20"/>
      <c r="I2" s="20"/>
      <c r="K2" s="20" t="s">
        <v>44</v>
      </c>
      <c r="L2" s="20"/>
      <c r="M2" s="20"/>
      <c r="N2" s="20"/>
    </row>
    <row r="3" spans="1:14" x14ac:dyDescent="0.25">
      <c r="A3" t="s">
        <v>24</v>
      </c>
      <c r="B3" t="s">
        <v>39</v>
      </c>
      <c r="C3" t="s">
        <v>40</v>
      </c>
      <c r="D3" t="s">
        <v>41</v>
      </c>
      <c r="F3" t="s">
        <v>24</v>
      </c>
      <c r="G3" t="s">
        <v>39</v>
      </c>
      <c r="H3" t="s">
        <v>40</v>
      </c>
      <c r="I3" t="s">
        <v>41</v>
      </c>
      <c r="K3" t="s">
        <v>24</v>
      </c>
      <c r="L3" t="s">
        <v>39</v>
      </c>
      <c r="M3" t="s">
        <v>40</v>
      </c>
      <c r="N3" t="s">
        <v>41</v>
      </c>
    </row>
    <row r="4" spans="1:14" x14ac:dyDescent="0.25">
      <c r="A4">
        <v>1</v>
      </c>
      <c r="B4">
        <v>0.58399999999999996</v>
      </c>
      <c r="C4">
        <v>13.99</v>
      </c>
      <c r="D4">
        <v>0.90203867700006402</v>
      </c>
      <c r="F4">
        <v>1</v>
      </c>
      <c r="G4" s="13">
        <v>18.390999999999998</v>
      </c>
      <c r="H4" s="13">
        <v>27.192</v>
      </c>
      <c r="I4" s="13">
        <v>0.91355094699998995</v>
      </c>
      <c r="J4" s="13"/>
      <c r="K4">
        <v>1</v>
      </c>
      <c r="L4">
        <v>0.58399999999999996</v>
      </c>
      <c r="M4">
        <v>13.41</v>
      </c>
      <c r="N4">
        <v>0.909688422</v>
      </c>
    </row>
    <row r="5" spans="1:14" x14ac:dyDescent="0.25">
      <c r="A5">
        <v>2</v>
      </c>
      <c r="B5">
        <v>4.0000000000000001E-3</v>
      </c>
      <c r="C5">
        <v>13.41</v>
      </c>
      <c r="D5">
        <v>0.93418533299995898</v>
      </c>
      <c r="F5">
        <v>2</v>
      </c>
      <c r="G5">
        <v>0.36599999999999999</v>
      </c>
      <c r="H5">
        <v>13.49</v>
      </c>
      <c r="I5">
        <v>0.92457998399998997</v>
      </c>
      <c r="K5">
        <v>2</v>
      </c>
      <c r="L5">
        <v>4.0000000000000001E-3</v>
      </c>
      <c r="M5">
        <v>13.41</v>
      </c>
      <c r="N5">
        <v>0.89865759999999995</v>
      </c>
    </row>
    <row r="6" spans="1:14" x14ac:dyDescent="0.25">
      <c r="A6">
        <v>3</v>
      </c>
      <c r="B6">
        <v>4.0000000000000001E-3</v>
      </c>
      <c r="C6">
        <v>13.41</v>
      </c>
      <c r="D6">
        <v>0.93425861400010002</v>
      </c>
      <c r="F6">
        <v>3</v>
      </c>
      <c r="G6">
        <v>0.30499999999999999</v>
      </c>
      <c r="H6">
        <v>13.49</v>
      </c>
      <c r="I6">
        <v>0.87938275099999397</v>
      </c>
      <c r="K6">
        <v>3</v>
      </c>
      <c r="L6">
        <v>4.0000000000000001E-3</v>
      </c>
      <c r="M6">
        <v>13.41</v>
      </c>
      <c r="N6">
        <v>0.86342300000000005</v>
      </c>
    </row>
    <row r="7" spans="1:14" x14ac:dyDescent="0.25">
      <c r="A7">
        <v>4</v>
      </c>
      <c r="B7">
        <v>4.0000000000000001E-3</v>
      </c>
      <c r="C7">
        <v>13.41</v>
      </c>
      <c r="D7">
        <v>0.93412262500010002</v>
      </c>
      <c r="F7">
        <v>4</v>
      </c>
      <c r="G7">
        <v>0.40500000000000003</v>
      </c>
      <c r="H7">
        <v>13.49</v>
      </c>
      <c r="I7">
        <v>0.87726629600001604</v>
      </c>
      <c r="K7">
        <v>4</v>
      </c>
      <c r="L7">
        <v>4.0000000000000001E-3</v>
      </c>
      <c r="M7">
        <v>13.41</v>
      </c>
      <c r="N7">
        <v>0.91535</v>
      </c>
    </row>
    <row r="8" spans="1:14" x14ac:dyDescent="0.25">
      <c r="A8">
        <v>5</v>
      </c>
      <c r="B8">
        <v>4.0000000000000001E-3</v>
      </c>
      <c r="C8">
        <v>13.41</v>
      </c>
      <c r="D8">
        <v>0.93450121700016098</v>
      </c>
      <c r="F8">
        <v>5</v>
      </c>
      <c r="G8">
        <v>0.30299999999999999</v>
      </c>
      <c r="H8">
        <v>13.49</v>
      </c>
      <c r="I8">
        <v>0.91095407399998796</v>
      </c>
      <c r="K8">
        <v>5</v>
      </c>
      <c r="L8">
        <v>4.0000000000000001E-3</v>
      </c>
      <c r="M8">
        <v>13.41</v>
      </c>
      <c r="N8">
        <v>0.91014700000000004</v>
      </c>
    </row>
    <row r="9" spans="1:14" x14ac:dyDescent="0.25">
      <c r="A9">
        <v>6</v>
      </c>
      <c r="B9">
        <v>4.0000000000000001E-3</v>
      </c>
      <c r="C9">
        <v>13.41</v>
      </c>
      <c r="D9">
        <v>0.93325320300004899</v>
      </c>
      <c r="F9">
        <v>6</v>
      </c>
      <c r="G9">
        <v>0.30299999999999999</v>
      </c>
      <c r="H9">
        <v>13.49</v>
      </c>
      <c r="I9">
        <v>0.92052277799999105</v>
      </c>
      <c r="K9">
        <v>6</v>
      </c>
      <c r="L9">
        <v>4.0000000000000001E-3</v>
      </c>
      <c r="M9">
        <v>13.41</v>
      </c>
      <c r="N9">
        <v>0.86215200000000003</v>
      </c>
    </row>
    <row r="10" spans="1:14" x14ac:dyDescent="0.25">
      <c r="A10">
        <v>7</v>
      </c>
      <c r="B10">
        <v>4.0000000000000001E-3</v>
      </c>
      <c r="C10">
        <v>13.41</v>
      </c>
      <c r="D10">
        <v>0.93339377499978504</v>
      </c>
      <c r="F10">
        <v>7</v>
      </c>
      <c r="G10">
        <v>0.30299999999999999</v>
      </c>
      <c r="H10">
        <v>13.49</v>
      </c>
      <c r="I10">
        <v>0.922226561000002</v>
      </c>
      <c r="K10">
        <v>7</v>
      </c>
      <c r="L10">
        <v>4.0000000000000001E-3</v>
      </c>
      <c r="M10">
        <v>13.41</v>
      </c>
      <c r="N10">
        <v>0.91500899999999996</v>
      </c>
    </row>
    <row r="11" spans="1:14" x14ac:dyDescent="0.25">
      <c r="A11">
        <v>8</v>
      </c>
      <c r="B11">
        <v>4.0000000000000001E-3</v>
      </c>
      <c r="C11">
        <v>13.41</v>
      </c>
      <c r="D11">
        <v>0.93325002500000598</v>
      </c>
      <c r="F11">
        <v>8</v>
      </c>
      <c r="G11">
        <v>0.30299999999999999</v>
      </c>
      <c r="H11">
        <v>13.49</v>
      </c>
      <c r="I11">
        <v>0.92332307200001595</v>
      </c>
      <c r="K11">
        <v>8</v>
      </c>
      <c r="L11">
        <v>4.0000000000000001E-3</v>
      </c>
      <c r="M11">
        <v>13.41</v>
      </c>
      <c r="N11">
        <v>0.90178537999999997</v>
      </c>
    </row>
    <row r="12" spans="1:14" x14ac:dyDescent="0.25">
      <c r="A12">
        <v>9</v>
      </c>
      <c r="B12">
        <v>4.0000000000000001E-3</v>
      </c>
      <c r="C12">
        <v>13.41</v>
      </c>
      <c r="D12">
        <v>0.93345669099994599</v>
      </c>
      <c r="F12">
        <v>9</v>
      </c>
      <c r="G12">
        <v>0.30299999999999999</v>
      </c>
      <c r="H12">
        <v>13.49</v>
      </c>
      <c r="I12">
        <v>0.93754285800000003</v>
      </c>
      <c r="K12">
        <v>9</v>
      </c>
      <c r="L12">
        <v>4.0000000000000001E-3</v>
      </c>
      <c r="M12">
        <v>13.41</v>
      </c>
      <c r="N12">
        <v>0.93547170000000002</v>
      </c>
    </row>
    <row r="13" spans="1:14" x14ac:dyDescent="0.25">
      <c r="A13">
        <v>10</v>
      </c>
      <c r="B13">
        <v>4.0000000000000001E-3</v>
      </c>
      <c r="C13">
        <v>13.41</v>
      </c>
      <c r="D13">
        <v>0.93194456400010495</v>
      </c>
      <c r="F13">
        <v>10</v>
      </c>
      <c r="G13">
        <v>0.30299999999999999</v>
      </c>
      <c r="H13">
        <v>13.49</v>
      </c>
      <c r="I13">
        <v>0.91628389099997698</v>
      </c>
      <c r="K13">
        <v>10</v>
      </c>
      <c r="L13">
        <v>4.0000000000000001E-3</v>
      </c>
      <c r="M13">
        <v>13.41</v>
      </c>
      <c r="N13">
        <v>0.894984</v>
      </c>
    </row>
    <row r="14" spans="1:14" x14ac:dyDescent="0.25">
      <c r="A14">
        <v>11</v>
      </c>
      <c r="B14">
        <v>4.0000000000000001E-3</v>
      </c>
      <c r="C14">
        <v>13.41</v>
      </c>
      <c r="D14">
        <v>0.932337321999966</v>
      </c>
      <c r="F14">
        <v>11</v>
      </c>
      <c r="G14">
        <v>0.30299999999999999</v>
      </c>
      <c r="H14">
        <v>13.49</v>
      </c>
      <c r="I14">
        <v>0.86926899299999105</v>
      </c>
      <c r="K14">
        <v>11</v>
      </c>
      <c r="L14">
        <v>4.0000000000000001E-3</v>
      </c>
      <c r="M14">
        <v>13.41</v>
      </c>
      <c r="N14">
        <v>0.93606400000000001</v>
      </c>
    </row>
    <row r="15" spans="1:14" x14ac:dyDescent="0.25">
      <c r="A15">
        <v>12</v>
      </c>
      <c r="B15">
        <v>4.0000000000000001E-3</v>
      </c>
      <c r="C15">
        <v>13.41</v>
      </c>
      <c r="D15">
        <v>0.93176623099998301</v>
      </c>
      <c r="F15">
        <v>12</v>
      </c>
      <c r="G15">
        <v>0.30299999999999999</v>
      </c>
      <c r="H15">
        <v>13.49</v>
      </c>
      <c r="I15">
        <v>0.90547360400000798</v>
      </c>
      <c r="K15">
        <v>12</v>
      </c>
      <c r="L15">
        <v>4.0000000000000001E-3</v>
      </c>
      <c r="M15">
        <v>13.41</v>
      </c>
      <c r="N15">
        <v>0.89881699999999998</v>
      </c>
    </row>
    <row r="16" spans="1:14" x14ac:dyDescent="0.25">
      <c r="A16">
        <v>13</v>
      </c>
      <c r="B16">
        <v>4.0000000000000001E-3</v>
      </c>
      <c r="C16">
        <v>13.41</v>
      </c>
      <c r="D16">
        <v>0.93231643700005395</v>
      </c>
      <c r="F16">
        <v>13</v>
      </c>
      <c r="G16">
        <v>0.30499999999999999</v>
      </c>
      <c r="H16">
        <v>13.49</v>
      </c>
      <c r="I16">
        <v>0.90924666999998704</v>
      </c>
      <c r="K16">
        <v>13</v>
      </c>
      <c r="L16">
        <v>4.0000000000000001E-3</v>
      </c>
      <c r="M16">
        <v>13.41</v>
      </c>
      <c r="N16">
        <v>0.93709600000000004</v>
      </c>
    </row>
    <row r="17" spans="1:14" x14ac:dyDescent="0.25">
      <c r="A17">
        <v>14</v>
      </c>
      <c r="B17">
        <v>4.0000000000000001E-3</v>
      </c>
      <c r="C17">
        <v>13.41</v>
      </c>
      <c r="D17">
        <v>0.932202686999971</v>
      </c>
      <c r="F17">
        <v>14</v>
      </c>
      <c r="G17">
        <v>0.30299999999999999</v>
      </c>
      <c r="H17">
        <v>13.49</v>
      </c>
      <c r="I17">
        <v>0.907334721000012</v>
      </c>
      <c r="K17">
        <v>14</v>
      </c>
      <c r="L17">
        <v>4.0000000000000001E-3</v>
      </c>
      <c r="M17">
        <v>13.41</v>
      </c>
      <c r="N17">
        <v>0.89026749999999999</v>
      </c>
    </row>
    <row r="18" spans="1:14" x14ac:dyDescent="0.25">
      <c r="A18">
        <v>15</v>
      </c>
      <c r="B18">
        <v>4.0000000000000001E-3</v>
      </c>
      <c r="C18">
        <v>13.41</v>
      </c>
      <c r="D18">
        <v>0.93226513499985197</v>
      </c>
      <c r="F18">
        <v>15</v>
      </c>
      <c r="G18">
        <v>0.30499999999999999</v>
      </c>
      <c r="H18">
        <v>13.49</v>
      </c>
      <c r="I18">
        <v>0.90455766799999504</v>
      </c>
      <c r="K18">
        <v>15</v>
      </c>
      <c r="L18">
        <v>4.0000000000000001E-3</v>
      </c>
      <c r="M18">
        <v>13.41</v>
      </c>
      <c r="N18">
        <v>0.93269080000000004</v>
      </c>
    </row>
    <row r="19" spans="1:14" x14ac:dyDescent="0.25">
      <c r="A19">
        <v>16</v>
      </c>
      <c r="B19">
        <v>4.0000000000000001E-3</v>
      </c>
      <c r="C19">
        <v>13.41</v>
      </c>
      <c r="D19">
        <v>0.93111774500016498</v>
      </c>
      <c r="F19">
        <v>16</v>
      </c>
      <c r="G19">
        <v>0.30499999999999999</v>
      </c>
      <c r="H19">
        <v>13.49</v>
      </c>
      <c r="I19">
        <v>0.87191542800002197</v>
      </c>
      <c r="K19">
        <v>16</v>
      </c>
      <c r="L19">
        <v>4.0000000000000001E-3</v>
      </c>
      <c r="M19">
        <v>13.41</v>
      </c>
      <c r="N19">
        <v>0.89591500000000002</v>
      </c>
    </row>
    <row r="20" spans="1:14" x14ac:dyDescent="0.25">
      <c r="A20">
        <v>17</v>
      </c>
      <c r="B20">
        <v>4.0000000000000001E-3</v>
      </c>
      <c r="C20">
        <v>13.41</v>
      </c>
      <c r="D20">
        <v>0.93328476500005297</v>
      </c>
      <c r="F20">
        <v>17</v>
      </c>
      <c r="G20">
        <v>0.30499999999999999</v>
      </c>
      <c r="H20">
        <v>13.49</v>
      </c>
      <c r="I20">
        <v>0.908441649000025</v>
      </c>
      <c r="K20">
        <v>17</v>
      </c>
      <c r="L20">
        <v>4.0000000000000001E-3</v>
      </c>
      <c r="M20">
        <v>13.41</v>
      </c>
      <c r="N20">
        <v>0.93544894999999995</v>
      </c>
    </row>
    <row r="21" spans="1:14" x14ac:dyDescent="0.25">
      <c r="A21">
        <v>18</v>
      </c>
      <c r="B21">
        <v>4.0000000000000001E-3</v>
      </c>
      <c r="C21">
        <v>13.41</v>
      </c>
      <c r="D21">
        <v>0.93342950400005897</v>
      </c>
      <c r="F21">
        <v>18</v>
      </c>
      <c r="G21">
        <v>0.65700000000000003</v>
      </c>
      <c r="H21">
        <v>13.49</v>
      </c>
      <c r="I21">
        <v>0.87203972999998303</v>
      </c>
      <c r="K21">
        <v>18</v>
      </c>
      <c r="L21">
        <v>4.0000000000000001E-3</v>
      </c>
      <c r="M21">
        <v>13.41</v>
      </c>
      <c r="N21">
        <v>0.89381425999999997</v>
      </c>
    </row>
    <row r="22" spans="1:14" x14ac:dyDescent="0.25">
      <c r="A22">
        <v>19</v>
      </c>
      <c r="B22">
        <v>4.0000000000000001E-3</v>
      </c>
      <c r="C22">
        <v>13.41</v>
      </c>
      <c r="D22">
        <v>0.93267247599987901</v>
      </c>
      <c r="F22">
        <v>19</v>
      </c>
      <c r="G22">
        <v>0.30499999999999999</v>
      </c>
      <c r="H22">
        <v>13.49</v>
      </c>
      <c r="I22">
        <v>0.90249313799998199</v>
      </c>
      <c r="K22">
        <v>19</v>
      </c>
      <c r="L22">
        <v>4.0000000000000001E-3</v>
      </c>
      <c r="M22">
        <v>13.41</v>
      </c>
      <c r="N22">
        <v>0.91764000000000001</v>
      </c>
    </row>
    <row r="23" spans="1:14" x14ac:dyDescent="0.25">
      <c r="A23">
        <v>20</v>
      </c>
      <c r="B23">
        <v>4.0000000000000001E-3</v>
      </c>
      <c r="C23">
        <v>13.41</v>
      </c>
      <c r="D23">
        <v>0.93231935299991098</v>
      </c>
      <c r="F23">
        <v>20</v>
      </c>
      <c r="G23">
        <v>0.30299999999999999</v>
      </c>
      <c r="H23">
        <v>13.49</v>
      </c>
      <c r="I23">
        <v>0.87477395100000799</v>
      </c>
      <c r="K23">
        <v>20</v>
      </c>
      <c r="L23">
        <v>4.0000000000000001E-3</v>
      </c>
      <c r="M23">
        <v>13.41</v>
      </c>
      <c r="N23">
        <v>0.92783000000000004</v>
      </c>
    </row>
    <row r="24" spans="1:14" x14ac:dyDescent="0.25">
      <c r="A24">
        <v>21</v>
      </c>
      <c r="B24">
        <v>4.0000000000000001E-3</v>
      </c>
      <c r="C24">
        <v>13.41</v>
      </c>
      <c r="D24">
        <v>0.93193810499997198</v>
      </c>
      <c r="F24">
        <v>21</v>
      </c>
      <c r="G24">
        <v>0.33100000000000002</v>
      </c>
      <c r="H24">
        <v>13.49</v>
      </c>
      <c r="I24">
        <v>0.88647077600001001</v>
      </c>
      <c r="K24">
        <v>21</v>
      </c>
      <c r="L24">
        <v>4.0000000000000001E-3</v>
      </c>
      <c r="M24">
        <v>13.41</v>
      </c>
      <c r="N24">
        <v>0.92291000000000001</v>
      </c>
    </row>
    <row r="25" spans="1:14" x14ac:dyDescent="0.25">
      <c r="A25">
        <v>22</v>
      </c>
      <c r="B25">
        <v>4.0000000000000001E-3</v>
      </c>
      <c r="C25">
        <v>13.41</v>
      </c>
      <c r="D25">
        <v>0.93177945999991596</v>
      </c>
      <c r="F25">
        <v>22</v>
      </c>
      <c r="G25">
        <v>0.755</v>
      </c>
      <c r="H25">
        <v>13.49</v>
      </c>
      <c r="I25">
        <v>0.86860658000000501</v>
      </c>
      <c r="K25">
        <v>22</v>
      </c>
      <c r="L25">
        <v>4.0000000000000001E-3</v>
      </c>
      <c r="M25">
        <v>13.41</v>
      </c>
      <c r="N25">
        <v>0.89019999999999999</v>
      </c>
    </row>
    <row r="26" spans="1:14" x14ac:dyDescent="0.25">
      <c r="A26">
        <v>23</v>
      </c>
      <c r="B26">
        <v>4.0000000000000001E-3</v>
      </c>
      <c r="C26">
        <v>13.41</v>
      </c>
      <c r="D26">
        <v>0.93219169700000704</v>
      </c>
      <c r="F26">
        <v>23</v>
      </c>
      <c r="G26">
        <v>0.33100000000000002</v>
      </c>
      <c r="H26">
        <v>13.49</v>
      </c>
      <c r="I26">
        <v>0.89840582600004304</v>
      </c>
      <c r="K26">
        <v>23</v>
      </c>
      <c r="L26">
        <v>4.0000000000000001E-3</v>
      </c>
      <c r="M26">
        <v>13.41</v>
      </c>
      <c r="N26">
        <v>0.89714000000000005</v>
      </c>
    </row>
    <row r="27" spans="1:14" x14ac:dyDescent="0.25">
      <c r="A27">
        <v>24</v>
      </c>
      <c r="B27">
        <v>4.0000000000000001E-3</v>
      </c>
      <c r="C27">
        <v>13.41</v>
      </c>
      <c r="D27">
        <v>0.93197690700003399</v>
      </c>
      <c r="F27">
        <v>24</v>
      </c>
      <c r="G27">
        <v>0.33100000000000002</v>
      </c>
      <c r="H27">
        <v>13.49</v>
      </c>
      <c r="I27">
        <v>0.90867085100000999</v>
      </c>
      <c r="K27">
        <v>24</v>
      </c>
      <c r="L27">
        <v>4.0000000000000001E-3</v>
      </c>
      <c r="M27">
        <v>13.41</v>
      </c>
      <c r="N27">
        <v>0.89212999999999998</v>
      </c>
    </row>
    <row r="28" spans="1:14" x14ac:dyDescent="0.25">
      <c r="A28">
        <v>25</v>
      </c>
      <c r="B28">
        <v>4.0000000000000001E-3</v>
      </c>
      <c r="C28">
        <v>13.41</v>
      </c>
      <c r="D28">
        <v>0.93222185299987304</v>
      </c>
      <c r="F28">
        <v>25</v>
      </c>
      <c r="G28">
        <v>0.33100000000000002</v>
      </c>
      <c r="H28">
        <v>13.49</v>
      </c>
      <c r="I28">
        <v>0.86532158099998902</v>
      </c>
      <c r="K28">
        <v>25</v>
      </c>
      <c r="L28">
        <v>4.0000000000000001E-3</v>
      </c>
      <c r="M28">
        <v>13.41</v>
      </c>
      <c r="N28">
        <v>0.91735999999999995</v>
      </c>
    </row>
    <row r="29" spans="1:14" x14ac:dyDescent="0.25">
      <c r="A29">
        <v>26</v>
      </c>
      <c r="B29">
        <v>4.0000000000000001E-3</v>
      </c>
      <c r="C29">
        <v>13.41</v>
      </c>
      <c r="D29">
        <v>0.93104831799996601</v>
      </c>
      <c r="F29">
        <v>26</v>
      </c>
      <c r="G29">
        <v>0.33100000000000002</v>
      </c>
      <c r="H29">
        <v>13.615</v>
      </c>
      <c r="I29">
        <v>0.90154197599997499</v>
      </c>
      <c r="K29">
        <v>26</v>
      </c>
      <c r="L29">
        <v>4.0000000000000001E-3</v>
      </c>
      <c r="M29">
        <v>13.41</v>
      </c>
      <c r="N29">
        <v>0.90581999999999996</v>
      </c>
    </row>
    <row r="30" spans="1:14" x14ac:dyDescent="0.25">
      <c r="A30">
        <v>27</v>
      </c>
      <c r="B30">
        <v>4.0000000000000001E-3</v>
      </c>
      <c r="C30">
        <v>13.41</v>
      </c>
      <c r="D30">
        <v>0.93077628899982301</v>
      </c>
      <c r="F30">
        <v>27</v>
      </c>
      <c r="G30">
        <v>0.33100000000000002</v>
      </c>
      <c r="H30">
        <v>13.49</v>
      </c>
      <c r="I30">
        <v>0.90522630899999901</v>
      </c>
      <c r="K30">
        <v>27</v>
      </c>
      <c r="L30">
        <v>4.0000000000000001E-3</v>
      </c>
      <c r="M30">
        <v>13.41</v>
      </c>
      <c r="N30">
        <v>0.89631000000000005</v>
      </c>
    </row>
    <row r="31" spans="1:14" x14ac:dyDescent="0.25">
      <c r="A31">
        <v>28</v>
      </c>
      <c r="B31">
        <v>4.0000000000000001E-3</v>
      </c>
      <c r="C31">
        <v>13.41</v>
      </c>
      <c r="D31">
        <v>0.93227982200005499</v>
      </c>
      <c r="F31">
        <v>28</v>
      </c>
      <c r="G31">
        <v>0.33100000000000002</v>
      </c>
      <c r="H31">
        <v>13.49</v>
      </c>
      <c r="I31">
        <v>0.88916855999997302</v>
      </c>
      <c r="K31">
        <v>28</v>
      </c>
      <c r="L31">
        <v>4.0000000000000001E-3</v>
      </c>
      <c r="M31">
        <v>13.41</v>
      </c>
      <c r="N31">
        <v>0.92313999999999996</v>
      </c>
    </row>
    <row r="32" spans="1:14" x14ac:dyDescent="0.25">
      <c r="A32">
        <v>29</v>
      </c>
      <c r="B32">
        <v>4.0000000000000001E-3</v>
      </c>
      <c r="C32">
        <v>13.41</v>
      </c>
      <c r="D32">
        <v>0.931210921999991</v>
      </c>
      <c r="F32">
        <v>29</v>
      </c>
      <c r="G32">
        <v>0.33100000000000002</v>
      </c>
      <c r="H32">
        <v>13.49</v>
      </c>
      <c r="I32">
        <v>0.86010568599999704</v>
      </c>
      <c r="K32">
        <v>29</v>
      </c>
      <c r="L32">
        <v>4.0000000000000001E-3</v>
      </c>
      <c r="M32">
        <v>13.41</v>
      </c>
      <c r="N32">
        <v>0.91813</v>
      </c>
    </row>
    <row r="33" spans="1:14" x14ac:dyDescent="0.25">
      <c r="A33">
        <v>30</v>
      </c>
      <c r="B33">
        <v>4.0000000000000001E-3</v>
      </c>
      <c r="C33">
        <v>13.41</v>
      </c>
      <c r="D33">
        <v>0.93117524500007598</v>
      </c>
      <c r="F33">
        <v>30</v>
      </c>
      <c r="G33">
        <v>0.33100000000000002</v>
      </c>
      <c r="H33">
        <v>13.49</v>
      </c>
      <c r="I33">
        <v>0.91073857399999203</v>
      </c>
      <c r="K33">
        <v>30</v>
      </c>
      <c r="L33">
        <v>4.0000000000000001E-3</v>
      </c>
      <c r="M33">
        <v>13.41</v>
      </c>
      <c r="N33">
        <v>0.90776000000000001</v>
      </c>
    </row>
    <row r="34" spans="1:14" x14ac:dyDescent="0.25">
      <c r="A34">
        <v>31</v>
      </c>
      <c r="B34">
        <v>4.0000000000000001E-3</v>
      </c>
      <c r="C34">
        <v>13.41</v>
      </c>
      <c r="D34">
        <v>0.93223872800012897</v>
      </c>
      <c r="F34">
        <v>31</v>
      </c>
      <c r="G34">
        <v>0.33100000000000002</v>
      </c>
      <c r="H34">
        <v>13.49</v>
      </c>
      <c r="I34">
        <v>0.87529425299999197</v>
      </c>
      <c r="K34">
        <v>31</v>
      </c>
      <c r="L34">
        <v>4.0000000000000001E-3</v>
      </c>
      <c r="M34">
        <v>13.41</v>
      </c>
      <c r="N34">
        <v>0.92005999999999999</v>
      </c>
    </row>
    <row r="35" spans="1:14" x14ac:dyDescent="0.25">
      <c r="A35">
        <v>32</v>
      </c>
      <c r="B35">
        <v>4.0000000000000001E-3</v>
      </c>
      <c r="C35">
        <v>13.41</v>
      </c>
      <c r="D35">
        <v>0.93113477599990802</v>
      </c>
      <c r="F35">
        <v>32</v>
      </c>
      <c r="G35">
        <v>0.33100000000000002</v>
      </c>
      <c r="H35">
        <v>13.49</v>
      </c>
      <c r="I35">
        <v>0.88216158500000497</v>
      </c>
      <c r="K35">
        <v>32</v>
      </c>
      <c r="L35">
        <v>4.0000000000000001E-3</v>
      </c>
      <c r="M35">
        <v>13.41</v>
      </c>
      <c r="N35">
        <v>0.91600999999999999</v>
      </c>
    </row>
    <row r="36" spans="1:14" x14ac:dyDescent="0.25">
      <c r="A36">
        <v>33</v>
      </c>
      <c r="B36">
        <v>4.0000000000000001E-3</v>
      </c>
      <c r="C36">
        <v>13.41</v>
      </c>
      <c r="D36">
        <v>0.93063238300010198</v>
      </c>
      <c r="F36">
        <v>33</v>
      </c>
      <c r="G36">
        <v>0.33100000000000002</v>
      </c>
      <c r="H36">
        <v>13.49</v>
      </c>
      <c r="I36">
        <v>0.90953760799999295</v>
      </c>
      <c r="K36">
        <v>33</v>
      </c>
      <c r="L36">
        <v>4.0000000000000001E-3</v>
      </c>
      <c r="M36">
        <v>13.41</v>
      </c>
      <c r="N36">
        <v>0.89656000000000002</v>
      </c>
    </row>
    <row r="37" spans="1:14" x14ac:dyDescent="0.25">
      <c r="A37">
        <v>34</v>
      </c>
      <c r="B37">
        <v>4.0000000000000001E-3</v>
      </c>
      <c r="C37">
        <v>13.41</v>
      </c>
      <c r="D37">
        <v>0.93221555200011597</v>
      </c>
      <c r="F37">
        <v>34</v>
      </c>
      <c r="G37">
        <v>0.33100000000000002</v>
      </c>
      <c r="H37">
        <v>13.49</v>
      </c>
      <c r="I37">
        <v>0.90540699899997801</v>
      </c>
      <c r="K37">
        <v>34</v>
      </c>
      <c r="L37">
        <v>4.0000000000000001E-3</v>
      </c>
      <c r="M37">
        <v>13.41</v>
      </c>
      <c r="N37">
        <v>0.90510999999999997</v>
      </c>
    </row>
    <row r="38" spans="1:14" x14ac:dyDescent="0.25">
      <c r="A38">
        <v>35</v>
      </c>
      <c r="B38">
        <v>4.0000000000000001E-3</v>
      </c>
      <c r="C38">
        <v>13.41</v>
      </c>
      <c r="D38">
        <v>0.93197997999982296</v>
      </c>
      <c r="F38">
        <v>35</v>
      </c>
      <c r="G38">
        <v>0.33100000000000002</v>
      </c>
      <c r="H38">
        <v>13.49</v>
      </c>
      <c r="I38">
        <v>0.90801147400003401</v>
      </c>
      <c r="K38">
        <v>35</v>
      </c>
      <c r="L38">
        <v>4.0000000000000001E-3</v>
      </c>
      <c r="M38">
        <v>13.41</v>
      </c>
      <c r="N38">
        <v>0.91349000000000002</v>
      </c>
    </row>
    <row r="39" spans="1:14" x14ac:dyDescent="0.25">
      <c r="A39">
        <v>36</v>
      </c>
      <c r="B39">
        <v>4.0000000000000001E-3</v>
      </c>
      <c r="C39">
        <v>13.41</v>
      </c>
      <c r="D39">
        <v>0.93157065900004399</v>
      </c>
      <c r="F39">
        <v>36</v>
      </c>
      <c r="G39">
        <v>0.33100000000000002</v>
      </c>
      <c r="H39">
        <v>13.49</v>
      </c>
      <c r="I39">
        <v>0.90830121400000496</v>
      </c>
      <c r="K39">
        <v>36</v>
      </c>
      <c r="L39">
        <v>4.0000000000000001E-3</v>
      </c>
      <c r="M39">
        <v>13.41</v>
      </c>
      <c r="N39">
        <v>0.92784</v>
      </c>
    </row>
    <row r="40" spans="1:14" x14ac:dyDescent="0.25">
      <c r="A40">
        <v>37</v>
      </c>
      <c r="B40">
        <v>4.0000000000000001E-3</v>
      </c>
      <c r="C40">
        <v>13.41</v>
      </c>
      <c r="D40">
        <v>0.93375903400010396</v>
      </c>
      <c r="F40">
        <v>37</v>
      </c>
      <c r="G40">
        <v>1.0229999999999999</v>
      </c>
      <c r="H40">
        <v>13.49</v>
      </c>
      <c r="I40">
        <v>0.90594049300000201</v>
      </c>
      <c r="K40">
        <v>37</v>
      </c>
      <c r="L40">
        <v>4.0000000000000001E-3</v>
      </c>
      <c r="M40">
        <v>13.41</v>
      </c>
      <c r="N40">
        <v>0.92049999999999998</v>
      </c>
    </row>
    <row r="41" spans="1:14" x14ac:dyDescent="0.25">
      <c r="A41">
        <v>38</v>
      </c>
      <c r="B41">
        <v>4.0000000000000001E-3</v>
      </c>
      <c r="C41">
        <v>13.41</v>
      </c>
      <c r="D41">
        <v>0.932315134999953</v>
      </c>
      <c r="F41">
        <v>38</v>
      </c>
      <c r="G41">
        <v>0.33100000000000002</v>
      </c>
      <c r="H41">
        <v>13.49</v>
      </c>
      <c r="I41">
        <v>0.90746116600001803</v>
      </c>
      <c r="K41">
        <v>38</v>
      </c>
      <c r="L41">
        <v>4.0000000000000001E-3</v>
      </c>
      <c r="M41">
        <v>13.41</v>
      </c>
      <c r="N41">
        <v>0.90508</v>
      </c>
    </row>
    <row r="42" spans="1:14" x14ac:dyDescent="0.25">
      <c r="A42">
        <v>39</v>
      </c>
      <c r="B42">
        <v>4.0000000000000001E-3</v>
      </c>
      <c r="C42">
        <v>13.41</v>
      </c>
      <c r="D42">
        <v>0.93345585800011499</v>
      </c>
      <c r="F42">
        <v>39</v>
      </c>
      <c r="G42">
        <v>0.33100000000000002</v>
      </c>
      <c r="H42">
        <v>13.49</v>
      </c>
      <c r="I42">
        <v>0.90910668399999395</v>
      </c>
      <c r="K42">
        <v>39</v>
      </c>
      <c r="L42">
        <v>4.0000000000000001E-3</v>
      </c>
      <c r="M42">
        <v>13.41</v>
      </c>
      <c r="N42">
        <v>0.9083</v>
      </c>
    </row>
    <row r="43" spans="1:14" x14ac:dyDescent="0.25">
      <c r="A43">
        <v>40</v>
      </c>
      <c r="B43">
        <v>4.0000000000000001E-3</v>
      </c>
      <c r="C43">
        <v>13.41</v>
      </c>
      <c r="D43">
        <v>0.93336221200002001</v>
      </c>
      <c r="F43">
        <v>40</v>
      </c>
      <c r="G43">
        <v>0.33100000000000002</v>
      </c>
      <c r="H43">
        <v>13.49</v>
      </c>
      <c r="I43">
        <v>0.90975496499998998</v>
      </c>
      <c r="K43">
        <v>40</v>
      </c>
      <c r="L43">
        <v>4.0000000000000001E-3</v>
      </c>
      <c r="M43">
        <v>13.41</v>
      </c>
      <c r="N43">
        <v>0.90500999999999998</v>
      </c>
    </row>
    <row r="44" spans="1:14" x14ac:dyDescent="0.25">
      <c r="A44">
        <v>41</v>
      </c>
      <c r="B44">
        <v>4.0000000000000001E-3</v>
      </c>
      <c r="C44">
        <v>13.41</v>
      </c>
      <c r="D44">
        <v>0.93277211200006604</v>
      </c>
      <c r="F44">
        <v>41</v>
      </c>
      <c r="G44">
        <v>0.33100000000000002</v>
      </c>
      <c r="H44">
        <v>13.49</v>
      </c>
      <c r="I44">
        <v>0.89403875799996502</v>
      </c>
      <c r="K44">
        <v>41</v>
      </c>
      <c r="L44">
        <v>4.0000000000000001E-3</v>
      </c>
      <c r="M44">
        <v>13.41</v>
      </c>
      <c r="N44">
        <v>0.91613999999999995</v>
      </c>
    </row>
    <row r="45" spans="1:14" x14ac:dyDescent="0.25">
      <c r="A45">
        <v>42</v>
      </c>
      <c r="B45">
        <v>4.0000000000000001E-3</v>
      </c>
      <c r="C45">
        <v>13.41</v>
      </c>
      <c r="D45">
        <v>0.93336163999993005</v>
      </c>
      <c r="F45">
        <v>42</v>
      </c>
      <c r="G45">
        <v>0.33100000000000002</v>
      </c>
      <c r="H45">
        <v>13.49</v>
      </c>
      <c r="I45">
        <v>0.89757447800002399</v>
      </c>
      <c r="K45">
        <v>42</v>
      </c>
      <c r="L45">
        <v>4.0000000000000001E-3</v>
      </c>
      <c r="M45">
        <v>13.41</v>
      </c>
      <c r="N45">
        <v>0.90120999999999996</v>
      </c>
    </row>
    <row r="46" spans="1:14" x14ac:dyDescent="0.25">
      <c r="A46">
        <v>43</v>
      </c>
      <c r="B46">
        <v>4.0000000000000001E-3</v>
      </c>
      <c r="C46">
        <v>13.41</v>
      </c>
      <c r="D46">
        <v>0.93026045700003102</v>
      </c>
      <c r="F46">
        <v>43</v>
      </c>
      <c r="G46">
        <v>0.33100000000000002</v>
      </c>
      <c r="H46">
        <v>13.49</v>
      </c>
      <c r="I46">
        <v>0.90825064699998803</v>
      </c>
      <c r="K46">
        <v>43</v>
      </c>
      <c r="L46">
        <v>4.0000000000000001E-3</v>
      </c>
      <c r="M46">
        <v>13.41</v>
      </c>
      <c r="N46">
        <v>0.89002999999999999</v>
      </c>
    </row>
    <row r="47" spans="1:14" x14ac:dyDescent="0.25">
      <c r="A47">
        <v>44</v>
      </c>
      <c r="B47">
        <v>4.0000000000000001E-3</v>
      </c>
      <c r="C47">
        <v>13.41</v>
      </c>
      <c r="D47">
        <v>0.93315908899989997</v>
      </c>
      <c r="F47">
        <v>44</v>
      </c>
      <c r="G47">
        <v>0.33100000000000002</v>
      </c>
      <c r="H47">
        <v>13.49</v>
      </c>
      <c r="I47">
        <v>0.88225780099997997</v>
      </c>
      <c r="K47">
        <v>44</v>
      </c>
      <c r="L47">
        <v>4.0000000000000001E-3</v>
      </c>
      <c r="M47">
        <v>13.41</v>
      </c>
      <c r="N47">
        <v>0.92398000000000002</v>
      </c>
    </row>
    <row r="48" spans="1:14" x14ac:dyDescent="0.25">
      <c r="A48">
        <v>45</v>
      </c>
      <c r="B48">
        <v>4.0000000000000001E-3</v>
      </c>
      <c r="C48">
        <v>13.41</v>
      </c>
      <c r="D48">
        <v>0.93329523300007999</v>
      </c>
      <c r="F48">
        <v>45</v>
      </c>
      <c r="G48">
        <v>0.33100000000000002</v>
      </c>
      <c r="H48">
        <v>13.49</v>
      </c>
      <c r="I48">
        <v>0.90647424600001603</v>
      </c>
      <c r="K48">
        <v>45</v>
      </c>
      <c r="L48">
        <v>4.0000000000000001E-3</v>
      </c>
      <c r="M48">
        <v>13.41</v>
      </c>
      <c r="N48">
        <v>0.90624000000000005</v>
      </c>
    </row>
    <row r="49" spans="1:14" x14ac:dyDescent="0.25">
      <c r="A49">
        <v>46</v>
      </c>
      <c r="B49">
        <v>4.0000000000000001E-3</v>
      </c>
      <c r="C49">
        <v>13.41</v>
      </c>
      <c r="D49">
        <v>0.93321643199988102</v>
      </c>
      <c r="F49">
        <v>46</v>
      </c>
      <c r="G49">
        <v>0.33100000000000002</v>
      </c>
      <c r="H49">
        <v>13.49</v>
      </c>
      <c r="I49">
        <v>0.90553482100000304</v>
      </c>
      <c r="K49">
        <v>46</v>
      </c>
      <c r="L49">
        <v>4.0000000000000001E-3</v>
      </c>
      <c r="M49">
        <v>13.41</v>
      </c>
      <c r="N49">
        <v>0.89327999999999996</v>
      </c>
    </row>
    <row r="50" spans="1:14" x14ac:dyDescent="0.25">
      <c r="A50">
        <v>47</v>
      </c>
      <c r="B50">
        <v>4.0000000000000001E-3</v>
      </c>
      <c r="C50">
        <v>13.41</v>
      </c>
      <c r="D50">
        <v>0.93320934899997998</v>
      </c>
      <c r="F50">
        <v>47</v>
      </c>
      <c r="G50">
        <v>0.33100000000000002</v>
      </c>
      <c r="H50">
        <v>13.49</v>
      </c>
      <c r="I50">
        <v>0.90334336899996903</v>
      </c>
      <c r="K50">
        <v>47</v>
      </c>
      <c r="L50">
        <v>4.0000000000000001E-3</v>
      </c>
      <c r="M50">
        <v>13.41</v>
      </c>
      <c r="N50">
        <v>0.92425999999999997</v>
      </c>
    </row>
    <row r="51" spans="1:14" x14ac:dyDescent="0.25">
      <c r="A51">
        <v>48</v>
      </c>
      <c r="B51">
        <v>4.0000000000000001E-3</v>
      </c>
      <c r="C51">
        <v>13.41</v>
      </c>
      <c r="D51">
        <v>0.93309486999987701</v>
      </c>
      <c r="F51">
        <v>48</v>
      </c>
      <c r="G51">
        <v>0.33100000000000002</v>
      </c>
      <c r="H51">
        <v>13.49</v>
      </c>
      <c r="I51">
        <v>0.90660190199997703</v>
      </c>
      <c r="K51">
        <v>48</v>
      </c>
      <c r="L51">
        <v>4.0000000000000001E-3</v>
      </c>
      <c r="M51">
        <v>13.41</v>
      </c>
      <c r="N51">
        <v>0.92415000000000003</v>
      </c>
    </row>
    <row r="52" spans="1:14" x14ac:dyDescent="0.25">
      <c r="A52">
        <v>49</v>
      </c>
      <c r="B52">
        <v>4.0000000000000001E-3</v>
      </c>
      <c r="C52">
        <v>13.41</v>
      </c>
      <c r="D52">
        <v>0.93344268100008698</v>
      </c>
      <c r="F52">
        <v>49</v>
      </c>
      <c r="G52">
        <v>0.33100000000000002</v>
      </c>
      <c r="H52">
        <v>13.49</v>
      </c>
      <c r="I52">
        <v>0.90581450899998095</v>
      </c>
      <c r="K52">
        <v>49</v>
      </c>
      <c r="L52">
        <v>4.0000000000000001E-3</v>
      </c>
      <c r="M52">
        <v>13.41</v>
      </c>
      <c r="N52">
        <v>0.92091999999999996</v>
      </c>
    </row>
    <row r="53" spans="1:14" x14ac:dyDescent="0.25">
      <c r="A53">
        <v>50</v>
      </c>
      <c r="B53">
        <v>4.0000000000000001E-3</v>
      </c>
      <c r="C53">
        <v>13.41</v>
      </c>
      <c r="D53">
        <v>0.93335840999998199</v>
      </c>
      <c r="F53">
        <v>50</v>
      </c>
      <c r="G53">
        <v>0.33100000000000002</v>
      </c>
      <c r="H53">
        <v>13.49</v>
      </c>
      <c r="I53">
        <v>0.90631169400000999</v>
      </c>
      <c r="K53">
        <v>50</v>
      </c>
      <c r="L53">
        <v>4.0000000000000001E-3</v>
      </c>
      <c r="M53">
        <v>13.41</v>
      </c>
      <c r="N53">
        <v>0.90361000000000002</v>
      </c>
    </row>
    <row r="54" spans="1:14" x14ac:dyDescent="0.25">
      <c r="A54" t="s">
        <v>29</v>
      </c>
      <c r="B54">
        <f>AVERAGE(B4:B53)</f>
        <v>1.5600000000000003E-2</v>
      </c>
      <c r="C54">
        <f t="shared" ref="C54:N54" si="0">AVERAGE(C4:C53)</f>
        <v>13.421600000000002</v>
      </c>
      <c r="D54">
        <f t="shared" si="0"/>
        <v>0.93193099174000038</v>
      </c>
      <c r="F54" t="s">
        <v>29</v>
      </c>
      <c r="G54">
        <f t="shared" si="0"/>
        <v>0.71450000000000058</v>
      </c>
      <c r="H54">
        <f t="shared" si="0"/>
        <v>13.766540000000006</v>
      </c>
      <c r="I54">
        <f t="shared" si="0"/>
        <v>0.89965228297999811</v>
      </c>
      <c r="K54" t="s">
        <v>29</v>
      </c>
      <c r="L54">
        <f t="shared" si="0"/>
        <v>1.5600000000000003E-2</v>
      </c>
      <c r="M54">
        <f t="shared" si="0"/>
        <v>13.410000000000002</v>
      </c>
      <c r="N54">
        <f t="shared" si="0"/>
        <v>0.90929863223999963</v>
      </c>
    </row>
    <row r="57" spans="1:14" x14ac:dyDescent="0.25">
      <c r="C57" t="s">
        <v>37</v>
      </c>
      <c r="D57" t="s">
        <v>35</v>
      </c>
      <c r="E57" t="s">
        <v>51</v>
      </c>
    </row>
    <row r="58" spans="1:14" x14ac:dyDescent="0.25">
      <c r="B58" t="s">
        <v>40</v>
      </c>
      <c r="C58">
        <v>13.410000000000002</v>
      </c>
      <c r="D58">
        <v>13.421600000000002</v>
      </c>
      <c r="E58">
        <v>13.766540000000006</v>
      </c>
    </row>
    <row r="59" spans="1:14" x14ac:dyDescent="0.25">
      <c r="B59" t="s">
        <v>41</v>
      </c>
      <c r="C59">
        <v>0.90929863223999963</v>
      </c>
      <c r="D59">
        <v>0.93193099174000038</v>
      </c>
      <c r="E59">
        <v>0.89965228297999811</v>
      </c>
    </row>
  </sheetData>
  <mergeCells count="3">
    <mergeCell ref="A2:D2"/>
    <mergeCell ref="F2:I2"/>
    <mergeCell ref="K2:N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E A A B Q S w M E F A A C A A g A R x u G U L b a 4 I 2 p A A A A + A A A A B I A H A B D b 2 5 m a W c v U G F j a 2 F n Z S 5 4 b W w g o h g A K K A U A A A A A A A A A A A A A A A A A A A A A A A A A A A A h Y / R C o I w G I V f R X b v N p d W y O + 8 q J s g I Q i i 2 z G X j n S G m + m 7 d d E j 9 Q o J Z X X X 5 T l 8 B 7 7 z u N 0 h H e r K u 6 r W 6 s Y k K M A U e c r I J t e m S F D n T v 4 S p R x 2 Q p 5 F o b w R N j Y e r E 5 Q 6 d w l J q T v e 9 z P c N M W h F E a k G O 2 3 c t S 1 c L X x j p h p E K f V f 5 / h T g c X j K c 4 Q X D U R T N c R g G Q K Y a M m 2 + C B u N M Q X y U 8 K q q 1 z X K q 6 M v 1 k D m S K Q 9 w v + B F B L A w Q U A A I A C A B H G 4 Z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x u G U J z j o 8 J 0 A Q A A Z w c A A B M A H A B G b 3 J t d W x h c y 9 T Z W N 0 a W 9 u M S 5 t I K I Y A C i g F A A A A A A A A A A A A A A A A A A A A A A A A A A A A N 1 U z 2 + C M B i 9 m / A / N P U C C R C K y n 4 Y T u i W 7 b B s w 9 v Y g e E n k k B L a D F z x v 9 9 N W R T N 7 q Y 7 a A Z l 9 L 3 9 e P x v b x X D o n I G E V h s 5 K h 1 t E 6 f B 5 X M E W i K B 8 h r Y B n 1 3 H N 7 6 G a I R / l I L Q O k k / I 6 i o B i Q R 8 Y Y 9 Y U h d A h X 6 V 5 W A H j A q 5 4 T o e X U Y C c l R H N S 1 i G q c Q 3 Y 7 D Y B w V y 7 e s L G F q u Q O r Z 7 m O 6 1 j E s x 3 P 7 p P o O 6 2 d 8 A U 2 z K c R 5 F m R C a h 8 P M Q m C l h e F 5 T 7 r o n G N G H T j K Y + c Q d y + 1 A z A a F Y 5 u B v X + 0 7 R u H Z M J v f 7 + J g H t N U j j l Z l o D l H J P 4 R R 6 a V D H l M 1 Y V z d c 3 R a 4 3 s 5 q r F W 5 Q I t m F r C A B r 2 J t o g / c 3 c P X h t b J a C t d u 8 x H k F g h L 9 q R l x x H 3 x s q v L 6 9 q S s F 3 u I 9 B d 5 X 4 A M F 7 q m I z x Q N 5 w r 8 Q o E T R 8 V A V K Y i 7 n 7 L g b b q 4 i / G 0 l 0 D n 4 a 7 / l F 4 d 1 X + v C W P o P Q P V + V e l p 0 T l f t v U W 4 N l K d o + E 2 U 2 x P r H O y Y d 1 B L A Q I t A B Q A A g A I A E c b h l C 2 2 u C N q Q A A A P g A A A A S A A A A A A A A A A A A A A A A A A A A A A B D b 2 5 m a W c v U G F j a 2 F n Z S 5 4 b W x Q S w E C L Q A U A A I A C A B H G 4 Z Q D 8 r p q 6 Q A A A D p A A A A E w A A A A A A A A A A A A A A A A D 1 A A A A W 0 N v b n R l b n R f V H l w Z X N d L n h t b F B L A Q I t A B Q A A g A I A E c b h l C c 4 6 P C d A E A A G c H A A A T A A A A A A A A A A A A A A A A A O Y B A A B G b 3 J t d W x h c y 9 T Z W N 0 a W 9 u M S 5 t U E s F B g A A A A A D A A M A w g A A A K c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M p A A A A A A A A 4 S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t c F J l Z 3 J l c 2 l H Y X V z U G V y Z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N V Q y M D o w M T o y N y 4 w O D I z M D U 4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1 w U m V n c m V z a U d h d X N Q Z X J m L 0 N o Y W 5 n Z W Q g V H l w Z S 5 7 Q 2 9 s d W 1 u M S w w f S Z x d W 9 0 O y w m c X V v d D t T Z W N 0 a W 9 u M S 9 0 b X B S Z W d y Z X N p R 2 F 1 c 1 B l c m Y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R t c F J l Z 3 J l c 2 l H Y X V z U G V y Z i 9 D a G F u Z 2 V k I F R 5 c G U u e 0 N v b H V t b j E s M H 0 m c X V v d D s s J n F 1 b 3 Q 7 U 2 V j d G l v b j E v d G 1 w U m V n c m V z a U d h d X N Q Z X J m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1 w U m V n c m V z a U d h d X N Q Z X J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t c F J l Z 3 J l c 2 l H Y X V z U G V y Z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t c F J l Z 3 J l c 2 l Q Z X J m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N V Q y M D o w N j o x M C 4 y N j E 3 N z I 1 W i I g L z 4 8 R W 5 0 c n k g V H l w Z T 0 i R m l s b E N v b H V t b l R 5 c G V z I i B W Y W x 1 Z T 0 i c 0 F 3 W U d C Z 1 l E Q m d Z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1 w U m V n c m V z a V B l c m Y v Q 2 h h b m d l Z C B U e X B l L n t D b 2 x 1 b W 4 x L D B 9 J n F 1 b 3 Q 7 L C Z x d W 9 0 O 1 N l Y 3 R p b 2 4 x L 3 R t c F J l Z 3 J l c 2 l Q Z X J m L 0 N o Y W 5 n Z W Q g V H l w Z S 5 7 Q 2 9 s d W 1 u M i w x f S Z x d W 9 0 O y w m c X V v d D t T Z W N 0 a W 9 u M S 9 0 b X B S Z W d y Z X N p U G V y Z i 9 D a G F u Z 2 V k I F R 5 c G U u e 0 N v b H V t b j M s M n 0 m c X V v d D s s J n F 1 b 3 Q 7 U 2 V j d G l v b j E v d G 1 w U m V n c m V z a V B l c m Y v Q 2 h h b m d l Z C B U e X B l L n t D b 2 x 1 b W 4 0 L D N 9 J n F 1 b 3 Q 7 L C Z x d W 9 0 O 1 N l Y 3 R p b 2 4 x L 3 R t c F J l Z 3 J l c 2 l Q Z X J m L 0 N o Y W 5 n Z W Q g V H l w Z S 5 7 Q 2 9 s d W 1 u N S w 0 f S Z x d W 9 0 O y w m c X V v d D t T Z W N 0 a W 9 u M S 9 0 b X B S Z W d y Z X N p U G V y Z i 9 D a G F u Z 2 V k I F R 5 c G U u e 0 N v b H V t b j Y s N X 0 m c X V v d D s s J n F 1 b 3 Q 7 U 2 V j d G l v b j E v d G 1 w U m V n c m V z a V B l c m Y v Q 2 h h b m d l Z C B U e X B l L n t D b 2 x 1 b W 4 3 L D Z 9 J n F 1 b 3 Q 7 L C Z x d W 9 0 O 1 N l Y 3 R p b 2 4 x L 3 R t c F J l Z 3 J l c 2 l Q Z X J m L 0 N o Y W 5 n Z W Q g V H l w Z S 5 7 Q 2 9 s d W 1 u O C w 3 f S Z x d W 9 0 O y w m c X V v d D t T Z W N 0 a W 9 u M S 9 0 b X B S Z W d y Z X N p U G V y Z i 9 D a G F u Z 2 V k I F R 5 c G U u e 0 N v b H V t b j k s O H 0 m c X V v d D s s J n F 1 b 3 Q 7 U 2 V j d G l v b j E v d G 1 w U m V n c m V z a V B l c m Y v Q 2 h h b m d l Z C B U e X B l L n t D b 2 x 1 b W 4 x M C w 5 f S Z x d W 9 0 O y w m c X V v d D t T Z W N 0 a W 9 u M S 9 0 b X B S Z W d y Z X N p U G V y Z i 9 D a G F u Z 2 V k I F R 5 c G U u e 0 N v b H V t b j E x L D E w f S Z x d W 9 0 O y w m c X V v d D t T Z W N 0 a W 9 u M S 9 0 b X B S Z W d y Z X N p U G V y Z i 9 D a G F u Z 2 V k I F R 5 c G U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d G 1 w U m V n c m V z a V B l c m Y v Q 2 h h b m d l Z C B U e X B l L n t D b 2 x 1 b W 4 x L D B 9 J n F 1 b 3 Q 7 L C Z x d W 9 0 O 1 N l Y 3 R p b 2 4 x L 3 R t c F J l Z 3 J l c 2 l Q Z X J m L 0 N o Y W 5 n Z W Q g V H l w Z S 5 7 Q 2 9 s d W 1 u M i w x f S Z x d W 9 0 O y w m c X V v d D t T Z W N 0 a W 9 u M S 9 0 b X B S Z W d y Z X N p U G V y Z i 9 D a G F u Z 2 V k I F R 5 c G U u e 0 N v b H V t b j M s M n 0 m c X V v d D s s J n F 1 b 3 Q 7 U 2 V j d G l v b j E v d G 1 w U m V n c m V z a V B l c m Y v Q 2 h h b m d l Z C B U e X B l L n t D b 2 x 1 b W 4 0 L D N 9 J n F 1 b 3 Q 7 L C Z x d W 9 0 O 1 N l Y 3 R p b 2 4 x L 3 R t c F J l Z 3 J l c 2 l Q Z X J m L 0 N o Y W 5 n Z W Q g V H l w Z S 5 7 Q 2 9 s d W 1 u N S w 0 f S Z x d W 9 0 O y w m c X V v d D t T Z W N 0 a W 9 u M S 9 0 b X B S Z W d y Z X N p U G V y Z i 9 D a G F u Z 2 V k I F R 5 c G U u e 0 N v b H V t b j Y s N X 0 m c X V v d D s s J n F 1 b 3 Q 7 U 2 V j d G l v b j E v d G 1 w U m V n c m V z a V B l c m Y v Q 2 h h b m d l Z C B U e X B l L n t D b 2 x 1 b W 4 3 L D Z 9 J n F 1 b 3 Q 7 L C Z x d W 9 0 O 1 N l Y 3 R p b 2 4 x L 3 R t c F J l Z 3 J l c 2 l Q Z X J m L 0 N o Y W 5 n Z W Q g V H l w Z S 5 7 Q 2 9 s d W 1 u O C w 3 f S Z x d W 9 0 O y w m c X V v d D t T Z W N 0 a W 9 u M S 9 0 b X B S Z W d y Z X N p U G V y Z i 9 D a G F u Z 2 V k I F R 5 c G U u e 0 N v b H V t b j k s O H 0 m c X V v d D s s J n F 1 b 3 Q 7 U 2 V j d G l v b j E v d G 1 w U m V n c m V z a V B l c m Y v Q 2 h h b m d l Z C B U e X B l L n t D b 2 x 1 b W 4 x M C w 5 f S Z x d W 9 0 O y w m c X V v d D t T Z W N 0 a W 9 u M S 9 0 b X B S Z W d y Z X N p U G V y Z i 9 D a G F u Z 2 V k I F R 5 c G U u e 0 N v b H V t b j E x L D E w f S Z x d W 9 0 O y w m c X V v d D t T Z W N 0 a W 9 u M S 9 0 b X B S Z W d y Z X N p U G V y Z i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1 w U m V n c m V z a V B l c m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1 w U m V n c m V z a V B l c m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X B S Z W d y Z X N p U G V y Z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N V Q y M D o x M D o 1 O C 4 1 N T E 0 O T E 5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1 w U m V n c m V z a V B l c m Y g K D I p L 0 N o Y W 5 n Z W Q g V H l w Z S 5 7 Q 2 9 s d W 1 u M S w w f S Z x d W 9 0 O y w m c X V v d D t T Z W N 0 a W 9 u M S 9 0 b X B S Z W d y Z X N p U G V y Z i A o M i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R t c F J l Z 3 J l c 2 l Q Z X J m I C g y K S 9 D a G F u Z 2 V k I F R 5 c G U u e 0 N v b H V t b j E s M H 0 m c X V v d D s s J n F 1 b 3 Q 7 U 2 V j d G l v b j E v d G 1 w U m V n c m V z a V B l c m Y g K D I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1 w U m V n c m V z a V B l c m Y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1 w U m V n c m V z a V B l c m Y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b X B S Z W d y Z X N p R 2 F 1 c 1 B l c m Y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d G 1 w U m V n c m V z a U d h d X N Q Z X J m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A 1 V D I w O j I 2 O j E 0 L j c w N D Y 3 N j J a I i A v P j x F b n R y e S B U e X B l P S J G a W x s Q 2 9 s d W 1 u V H l w Z X M i I F Z h b H V l P S J z Q m d Z R 0 J n T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b X B S Z W d y Z X N p R 2 F 1 c 1 B l c m Y g K D I p L 0 N o Y W 5 n Z W Q g V H l w Z S 5 7 Q 2 9 s d W 1 u M S w w f S Z x d W 9 0 O y w m c X V v d D t T Z W N 0 a W 9 u M S 9 0 b X B S Z W d y Z X N p R 2 F 1 c 1 B l c m Y g K D I p L 0 N o Y W 5 n Z W Q g V H l w Z S 5 7 Q 2 9 s d W 1 u M i w x f S Z x d W 9 0 O y w m c X V v d D t T Z W N 0 a W 9 u M S 9 0 b X B S Z W d y Z X N p R 2 F 1 c 1 B l c m Y g K D I p L 0 N o Y W 5 n Z W Q g V H l w Z S 5 7 Q 2 9 s d W 1 u M y w y f S Z x d W 9 0 O y w m c X V v d D t T Z W N 0 a W 9 u M S 9 0 b X B S Z W d y Z X N p R 2 F 1 c 1 B l c m Y g K D I p L 0 N o Y W 5 n Z W Q g V H l w Z S 5 7 Q 2 9 s d W 1 u N C w z f S Z x d W 9 0 O y w m c X V v d D t T Z W N 0 a W 9 u M S 9 0 b X B S Z W d y Z X N p R 2 F 1 c 1 B l c m Y g K D I p L 0 N o Y W 5 n Z W Q g V H l w Z S 5 7 Q 2 9 s d W 1 u N S w 0 f S Z x d W 9 0 O y w m c X V v d D t T Z W N 0 a W 9 u M S 9 0 b X B S Z W d y Z X N p R 2 F 1 c 1 B l c m Y g K D I p L 0 N o Y W 5 n Z W Q g V H l w Z S 5 7 Q 2 9 s d W 1 u N i w 1 f S Z x d W 9 0 O y w m c X V v d D t T Z W N 0 a W 9 u M S 9 0 b X B S Z W d y Z X N p R 2 F 1 c 1 B l c m Y g K D I p L 0 N o Y W 5 n Z W Q g V H l w Z S 5 7 Q 2 9 s d W 1 u N y w 2 f S Z x d W 9 0 O y w m c X V v d D t T Z W N 0 a W 9 u M S 9 0 b X B S Z W d y Z X N p R 2 F 1 c 1 B l c m Y g K D I p L 0 N o Y W 5 n Z W Q g V H l w Z S 5 7 Q 2 9 s d W 1 u O C w 3 f S Z x d W 9 0 O y w m c X V v d D t T Z W N 0 a W 9 u M S 9 0 b X B S Z W d y Z X N p R 2 F 1 c 1 B l c m Y g K D I p L 0 N o Y W 5 n Z W Q g V H l w Z S 5 7 Q 2 9 s d W 1 u O S w 4 f S Z x d W 9 0 O y w m c X V v d D t T Z W N 0 a W 9 u M S 9 0 b X B S Z W d y Z X N p R 2 F 1 c 1 B l c m Y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3 R t c F J l Z 3 J l c 2 l H Y X V z U G V y Z i A o M i k v Q 2 h h b m d l Z C B U e X B l L n t D b 2 x 1 b W 4 x L D B 9 J n F 1 b 3 Q 7 L C Z x d W 9 0 O 1 N l Y 3 R p b 2 4 x L 3 R t c F J l Z 3 J l c 2 l H Y X V z U G V y Z i A o M i k v Q 2 h h b m d l Z C B U e X B l L n t D b 2 x 1 b W 4 y L D F 9 J n F 1 b 3 Q 7 L C Z x d W 9 0 O 1 N l Y 3 R p b 2 4 x L 3 R t c F J l Z 3 J l c 2 l H Y X V z U G V y Z i A o M i k v Q 2 h h b m d l Z C B U e X B l L n t D b 2 x 1 b W 4 z L D J 9 J n F 1 b 3 Q 7 L C Z x d W 9 0 O 1 N l Y 3 R p b 2 4 x L 3 R t c F J l Z 3 J l c 2 l H Y X V z U G V y Z i A o M i k v Q 2 h h b m d l Z C B U e X B l L n t D b 2 x 1 b W 4 0 L D N 9 J n F 1 b 3 Q 7 L C Z x d W 9 0 O 1 N l Y 3 R p b 2 4 x L 3 R t c F J l Z 3 J l c 2 l H Y X V z U G V y Z i A o M i k v Q 2 h h b m d l Z C B U e X B l L n t D b 2 x 1 b W 4 1 L D R 9 J n F 1 b 3 Q 7 L C Z x d W 9 0 O 1 N l Y 3 R p b 2 4 x L 3 R t c F J l Z 3 J l c 2 l H Y X V z U G V y Z i A o M i k v Q 2 h h b m d l Z C B U e X B l L n t D b 2 x 1 b W 4 2 L D V 9 J n F 1 b 3 Q 7 L C Z x d W 9 0 O 1 N l Y 3 R p b 2 4 x L 3 R t c F J l Z 3 J l c 2 l H Y X V z U G V y Z i A o M i k v Q 2 h h b m d l Z C B U e X B l L n t D b 2 x 1 b W 4 3 L D Z 9 J n F 1 b 3 Q 7 L C Z x d W 9 0 O 1 N l Y 3 R p b 2 4 x L 3 R t c F J l Z 3 J l c 2 l H Y X V z U G V y Z i A o M i k v Q 2 h h b m d l Z C B U e X B l L n t D b 2 x 1 b W 4 4 L D d 9 J n F 1 b 3 Q 7 L C Z x d W 9 0 O 1 N l Y 3 R p b 2 4 x L 3 R t c F J l Z 3 J l c 2 l H Y X V z U G V y Z i A o M i k v Q 2 h h b m d l Z C B U e X B l L n t D b 2 x 1 b W 4 5 L D h 9 J n F 1 b 3 Q 7 L C Z x d W 9 0 O 1 N l Y 3 R p b 2 4 x L 3 R t c F J l Z 3 J l c 2 l H Y X V z U G V y Z i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1 w U m V n c m V z a U d h d X N Q Z X J m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t c F J l Z 3 J l c 2 l H Y X V z U G V y Z i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f A 3 g e p r A B R a S q T A M x P C M g A A A A A A I A A A A A A B B m A A A A A Q A A I A A A A C e Q p E h 5 a 8 h z H a u Y v 3 T N L 9 J l M s a 8 I s s R / r + i U 1 m u m f Z m A A A A A A 6 A A A A A A g A A I A A A A F c 9 9 y + F 0 s T L 8 7 y A l u G 8 X I g z J d X p G T 9 + Y u / F a n F 9 X y d q U A A A A P + 2 e g 4 1 c E 6 y Q P G / B S p 6 y 7 9 f a n 6 C p A / e q L o a 6 7 R n B z 5 p m A y g D K Y X W 4 0 x n 5 X N w Q H Y 0 F W W G v X Z W x Z X D k m / k F k u 7 6 w 7 r 8 y z 7 M U c G v M l G n N d H b O B Q A A A A I 6 2 w Y 4 o g I r u R q B q B y J 0 9 Z Q 0 e 4 L c M 5 Q p m p y u q J G j O K h n h D L b v Q r K o d H s W T 3 0 x 3 / m V A G S R 6 + a 9 B v n W A 3 l X o q 8 n C s = < / D a t a M a s h u p > 
</file>

<file path=customXml/itemProps1.xml><?xml version="1.0" encoding="utf-8"?>
<ds:datastoreItem xmlns:ds="http://schemas.openxmlformats.org/officeDocument/2006/customXml" ds:itemID="{EF5308BC-F33C-4769-8512-80A27E08F3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UpdateDS18B20</vt:lpstr>
      <vt:lpstr>Sampling Data Temp</vt:lpstr>
      <vt:lpstr>Response Time</vt:lpstr>
      <vt:lpstr>Program Perforamance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rahayu</dc:creator>
  <cp:lastModifiedBy>Arif Irawan</cp:lastModifiedBy>
  <dcterms:created xsi:type="dcterms:W3CDTF">2019-11-05T08:49:42Z</dcterms:created>
  <dcterms:modified xsi:type="dcterms:W3CDTF">2020-04-13T16:03:13Z</dcterms:modified>
</cp:coreProperties>
</file>