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C:\manajemen konstruksi\TESIS\Hasil Kuisioner\"/>
    </mc:Choice>
  </mc:AlternateContent>
  <xr:revisionPtr revIDLastSave="0" documentId="13_ncr:1_{999F48DF-1AA6-4561-89B7-F79AF8EDD215}" xr6:coauthVersionLast="47" xr6:coauthVersionMax="47" xr10:uidLastSave="{00000000-0000-0000-0000-000000000000}"/>
  <bookViews>
    <workbookView xWindow="-108" yWindow="-108" windowWidth="23256" windowHeight="12456" xr2:uid="{ED2D9B35-76C2-4E79-A689-9EBFE7BC17AF}"/>
  </bookViews>
  <sheets>
    <sheet name="KECIL" sheetId="1" r:id="rId1"/>
    <sheet name="MENENGAH" sheetId="2" r:id="rId2"/>
    <sheet name="BESAR" sheetId="5" r:id="rId3"/>
  </sheets>
  <definedNames>
    <definedName name="_xlnm.Print_Area" localSheetId="2">BESAR!$B$2:$O$38</definedName>
    <definedName name="_xlnm.Print_Area" localSheetId="1">MENENGAH!$B$2:$O$38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32" i="1" l="1"/>
  <c r="Q32" i="1"/>
  <c r="R8" i="2"/>
  <c r="L32" i="2"/>
  <c r="S21" i="1"/>
  <c r="S13" i="1"/>
  <c r="B32" i="5"/>
  <c r="O31" i="5"/>
  <c r="N31" i="5"/>
  <c r="M31" i="5"/>
  <c r="M30" i="5"/>
  <c r="N30" i="5" s="1"/>
  <c r="K30" i="5"/>
  <c r="L30" i="5" s="1"/>
  <c r="N29" i="5"/>
  <c r="O29" i="5" s="1"/>
  <c r="K29" i="5"/>
  <c r="L29" i="5" s="1"/>
  <c r="O28" i="5"/>
  <c r="N28" i="5"/>
  <c r="M28" i="5"/>
  <c r="M27" i="5"/>
  <c r="K27" i="5"/>
  <c r="L27" i="5" s="1"/>
  <c r="N26" i="5"/>
  <c r="O26" i="5" s="1"/>
  <c r="K26" i="5"/>
  <c r="L26" i="5" s="1"/>
  <c r="N25" i="5"/>
  <c r="O25" i="5" s="1"/>
  <c r="M25" i="5"/>
  <c r="M24" i="5"/>
  <c r="K24" i="5"/>
  <c r="L24" i="5" s="1"/>
  <c r="O23" i="5"/>
  <c r="K23" i="5"/>
  <c r="L23" i="5" s="1"/>
  <c r="O22" i="5"/>
  <c r="M22" i="5"/>
  <c r="L22" i="5"/>
  <c r="L21" i="5"/>
  <c r="M21" i="5" s="1"/>
  <c r="N21" i="5" s="1"/>
  <c r="K21" i="5"/>
  <c r="K20" i="5"/>
  <c r="O19" i="5"/>
  <c r="N19" i="5"/>
  <c r="M18" i="5"/>
  <c r="K17" i="5"/>
  <c r="L17" i="5" s="1"/>
  <c r="O16" i="5"/>
  <c r="L15" i="5"/>
  <c r="M15" i="5" s="1"/>
  <c r="N15" i="5" s="1"/>
  <c r="K14" i="5"/>
  <c r="O13" i="5"/>
  <c r="N13" i="5"/>
  <c r="M12" i="5"/>
  <c r="K11" i="5"/>
  <c r="L11" i="5" s="1"/>
  <c r="N10" i="5"/>
  <c r="L8" i="5"/>
  <c r="K7" i="5"/>
  <c r="O31" i="2"/>
  <c r="N31" i="2"/>
  <c r="M30" i="2"/>
  <c r="N30" i="2" s="1"/>
  <c r="K29" i="2"/>
  <c r="L29" i="2" s="1"/>
  <c r="O28" i="2"/>
  <c r="N28" i="2"/>
  <c r="M27" i="2"/>
  <c r="K26" i="2"/>
  <c r="L26" i="2" s="1"/>
  <c r="N25" i="2"/>
  <c r="O25" i="2" s="1"/>
  <c r="M24" i="2"/>
  <c r="M18" i="2"/>
  <c r="O19" i="2"/>
  <c r="N19" i="2"/>
  <c r="O22" i="2"/>
  <c r="L21" i="2"/>
  <c r="M21" i="2" s="1"/>
  <c r="N21" i="2" s="1"/>
  <c r="K20" i="2"/>
  <c r="O16" i="2"/>
  <c r="L15" i="2"/>
  <c r="M15" i="2" s="1"/>
  <c r="N15" i="2" s="1"/>
  <c r="K14" i="2"/>
  <c r="N10" i="2"/>
  <c r="L8" i="2"/>
  <c r="K23" i="2"/>
  <c r="L23" i="2" s="1"/>
  <c r="K30" i="2"/>
  <c r="L30" i="2" s="1"/>
  <c r="K27" i="2"/>
  <c r="L27" i="2" s="1"/>
  <c r="K24" i="2"/>
  <c r="L24" i="2" s="1"/>
  <c r="K21" i="2"/>
  <c r="K17" i="2"/>
  <c r="L17" i="2" s="1"/>
  <c r="K11" i="2"/>
  <c r="L11" i="2" s="1"/>
  <c r="K7" i="2"/>
  <c r="M31" i="2"/>
  <c r="N29" i="2"/>
  <c r="O29" i="2" s="1"/>
  <c r="M28" i="2"/>
  <c r="N26" i="2"/>
  <c r="O26" i="2" s="1"/>
  <c r="M25" i="2"/>
  <c r="O23" i="2"/>
  <c r="L22" i="2"/>
  <c r="M22" i="2" s="1"/>
  <c r="O13" i="2"/>
  <c r="N13" i="2"/>
  <c r="M12" i="2"/>
  <c r="N11" i="1"/>
  <c r="O31" i="1"/>
  <c r="O22" i="1"/>
  <c r="O14" i="1"/>
  <c r="O11" i="1"/>
  <c r="N30" i="1"/>
  <c r="N28" i="1"/>
  <c r="O28" i="1" s="1"/>
  <c r="N25" i="1"/>
  <c r="O25" i="1" s="1"/>
  <c r="N17" i="1"/>
  <c r="O17" i="1" s="1"/>
  <c r="N8" i="1"/>
  <c r="O8" i="1" s="1"/>
  <c r="M30" i="1"/>
  <c r="K29" i="1"/>
  <c r="L29" i="1" s="1"/>
  <c r="S29" i="1" s="1"/>
  <c r="M27" i="1"/>
  <c r="K26" i="1"/>
  <c r="L26" i="1" s="1"/>
  <c r="T26" i="1" s="1"/>
  <c r="M24" i="1"/>
  <c r="K23" i="1"/>
  <c r="L23" i="1" s="1"/>
  <c r="T23" i="1" s="1"/>
  <c r="M16" i="1"/>
  <c r="K15" i="1"/>
  <c r="L15" i="1" s="1"/>
  <c r="S15" i="1" s="1"/>
  <c r="M13" i="1"/>
  <c r="N13" i="1" s="1"/>
  <c r="M10" i="1"/>
  <c r="L21" i="1"/>
  <c r="M21" i="1" s="1"/>
  <c r="N21" i="1" s="1"/>
  <c r="K20" i="1"/>
  <c r="L13" i="1"/>
  <c r="K12" i="1"/>
  <c r="K9" i="1"/>
  <c r="L9" i="1" s="1"/>
  <c r="S9" i="1" s="1"/>
  <c r="L7" i="1"/>
  <c r="S7" i="1" s="1"/>
  <c r="K6" i="1"/>
  <c r="E32" i="1"/>
  <c r="E19" i="1"/>
  <c r="T29" i="1" l="1"/>
  <c r="S23" i="1"/>
  <c r="S26" i="1"/>
  <c r="L32" i="1"/>
  <c r="K32" i="2"/>
  <c r="M32" i="2"/>
  <c r="N32" i="2"/>
  <c r="M32" i="5"/>
  <c r="K32" i="5"/>
  <c r="L32" i="5"/>
  <c r="N32" i="5"/>
  <c r="O10" i="5"/>
  <c r="O32" i="5" s="1"/>
  <c r="O10" i="2"/>
  <c r="O32" i="2" s="1"/>
  <c r="O32" i="1"/>
  <c r="K37" i="1" s="1"/>
  <c r="N32" i="1"/>
  <c r="K36" i="1" s="1"/>
  <c r="M32" i="1"/>
  <c r="K35" i="1" s="1"/>
  <c r="K32" i="1"/>
  <c r="R34" i="1" l="1"/>
  <c r="Q34" i="1"/>
  <c r="K34" i="1"/>
</calcChain>
</file>

<file path=xl/sharedStrings.xml><?xml version="1.0" encoding="utf-8"?>
<sst xmlns="http://schemas.openxmlformats.org/spreadsheetml/2006/main" count="301" uniqueCount="91">
  <si>
    <t>PENILAIAN KINERJA PENYEDIA JASA KONSTRUKSI KUALIFIKASI KECIL</t>
  </si>
  <si>
    <t>Variabel</t>
  </si>
  <si>
    <t>Produk</t>
  </si>
  <si>
    <t>Sub Variabel</t>
  </si>
  <si>
    <t>Bobot</t>
  </si>
  <si>
    <t>Layanan</t>
  </si>
  <si>
    <t>Kualitas</t>
  </si>
  <si>
    <t>Kuantitas</t>
  </si>
  <si>
    <t>Keandalan</t>
  </si>
  <si>
    <t>Biaya</t>
  </si>
  <si>
    <t>Waktu</t>
  </si>
  <si>
    <t>Layanan / Respon</t>
  </si>
  <si>
    <t>K3 Konstruksi</t>
  </si>
  <si>
    <t>Indikator</t>
  </si>
  <si>
    <t>Tingkat Perbaikan Pekerjaan</t>
  </si>
  <si>
    <t>Kesesuaian standar atau spesifikasi kontrak dengan lapangan</t>
  </si>
  <si>
    <t>Kesesuaian jumlah / volume item pekerjaan kontrak dengan lapangan</t>
  </si>
  <si>
    <t>Tingkat kepercayaan pengguna</t>
  </si>
  <si>
    <t>Jumlah penambahan biaya dan akuntabilitas</t>
  </si>
  <si>
    <t>Ketepatan waktu selama masa pelaksanaan pekerjaan</t>
  </si>
  <si>
    <t>Respon penyedia terhadap pengguna jasa</t>
  </si>
  <si>
    <t>Penerapan K3 Konstruksi di lapangan</t>
  </si>
  <si>
    <t>Kategori</t>
  </si>
  <si>
    <t>Baik</t>
  </si>
  <si>
    <t>Cukup</t>
  </si>
  <si>
    <t>Kurang</t>
  </si>
  <si>
    <t>A</t>
  </si>
  <si>
    <t>B</t>
  </si>
  <si>
    <t>C</t>
  </si>
  <si>
    <t>D</t>
  </si>
  <si>
    <t>E</t>
  </si>
  <si>
    <t>F</t>
  </si>
  <si>
    <t>G</t>
  </si>
  <si>
    <t>H</t>
  </si>
  <si>
    <t>I = H  x F x D x B</t>
  </si>
  <si>
    <t xml:space="preserve">Tidak baik </t>
  </si>
  <si>
    <t>jika kesesuaian item / volume kurang dari 100%</t>
  </si>
  <si>
    <t>Jumlah nilai Variabel A</t>
  </si>
  <si>
    <t>Nilai Kinerja</t>
  </si>
  <si>
    <t>penyedia respon terhadap permintaan dari pengguna jasa dan menyelesaikan permasalahan yang terjadi di lapangan atau mudah dihubungi dan diajak untuk berdiskusi</t>
  </si>
  <si>
    <t>Tenaga kerja K3 Konstruksi hadir di lapangan, ketentuan K3 Konstruksi diterapkan selama masa pelaksanaan pekerjaan serta tidak terjadi kecelakaan kerja</t>
  </si>
  <si>
    <t>PENILAIAN KINERJA PENYEDIA JASA KONSTRUKSI KUALIFIKASI MENENGAH</t>
  </si>
  <si>
    <t>PENILAIAN KINERJA PENYEDIA JASA KONSTRUKSI KUALIFIKASI BESAR</t>
  </si>
  <si>
    <t>Sangat baik</t>
  </si>
  <si>
    <t>jika 100% hasil pekerjaan sesuai dengan ketentuan dalam kontrak / tidak ada perbaikan pekerjaan</t>
  </si>
  <si>
    <t>jika jumlah / item pekerjaan sesuai 100% dibuktikan dengan perhitungan berbasis sistem aplikasi (BIM)</t>
  </si>
  <si>
    <t>Baik sekali</t>
  </si>
  <si>
    <t>jika tidak terjadi penambahan biaya atau telah melakukan pengendalian biaya dengan baik dengan menginformasikan sejak awal atas kondisi yang berpotensi menambah biaya dan perubahan kontrak yang diajukan sudah didasari dengan alasan yang dapat dipertanggungjawabkan, sehingga penambahan biaya dapat diantisipasi.</t>
  </si>
  <si>
    <t>Tenaga kerja K3 Konstruksi tidak hadir di lapangan atau ketentuan K3 Konstruksi tidak diterapkan di lapangan atau terjadi kecelakaan kerja sedang/berat</t>
  </si>
  <si>
    <t>Kategori baik sekali</t>
  </si>
  <si>
    <t>Kategori Cukup</t>
  </si>
  <si>
    <t>Kategori Kurang Baik</t>
  </si>
  <si>
    <t>Kategori Buruk</t>
  </si>
  <si>
    <t>cukup</t>
  </si>
  <si>
    <t>kurang baik</t>
  </si>
  <si>
    <t>Tidak baik</t>
  </si>
  <si>
    <t xml:space="preserve">Kategori baik </t>
  </si>
  <si>
    <t>89-99</t>
  </si>
  <si>
    <t>Penerapan K3 Konstruksi di lapangan dan Kejadian Kecelakaan Kerja</t>
  </si>
  <si>
    <t>74-99</t>
  </si>
  <si>
    <t xml:space="preserve">Baik </t>
  </si>
  <si>
    <t>Kurang Baik</t>
  </si>
  <si>
    <t>Tidak Baik</t>
  </si>
  <si>
    <t>23-56</t>
  </si>
  <si>
    <t>&lt;23</t>
  </si>
  <si>
    <t>&lt;22</t>
  </si>
  <si>
    <t>Buruk /Tidak Baik</t>
  </si>
  <si>
    <t>seluruh garansi material dapat diterima oleh pengguna jasa</t>
  </si>
  <si>
    <t>sebagian garansi material dapat diterima oleh pengguna jasa</t>
  </si>
  <si>
    <t>seluruh garansi material tidak dapat diterima oleh pengguna jasa</t>
  </si>
  <si>
    <t>Penambahan biaya tidak melebihi 10 % dengan asumsi seluruh penambahan biaya dapat dibuktikan secara akuntabel tetapi tidak menginformasikan sejak awal atas kondisi/kejadian yang berpotensi menambah biaya..</t>
  </si>
  <si>
    <t>Penambahan biaya tidak melebihi 10 % dengan tidak seluruhnya atau sebagian penambahan biaya dapat dibuktikan secara akuntabel atau mengajukan perubahan kontrak yang akan berdampak pada penambahan total biaya tanpa alasan yang memadai sehingga ditolak PPK.</t>
  </si>
  <si>
    <t>penyedia respon terhadap permintaan dari pengguna jasa dan menyelesaikan permasalahan yang terjadi di lapangan dan mudah dihubungi dan diajak untuk berdiskusi</t>
  </si>
  <si>
    <t>penyedia kurang respon terhadap permintaan dari pengguna jasa atau tidak menyelesaikan permasalahan yang tidak di lapangan dan sulit untuk dihubungi atau diajak untuk berdiskusi</t>
  </si>
  <si>
    <t>jika penyedia tenaga kerja K3 Konstruksi hadir di lapangan, ketentuan K3 Konstruksi diterapkan selama masa pelaksanaan atau terjadi kecelakaan kerja ringan.</t>
  </si>
  <si>
    <r>
      <t xml:space="preserve">jika seluruh item pekerjaan yang terpasang sesuai dengan kontrak dibuktikan dengan </t>
    </r>
    <r>
      <rPr>
        <i/>
        <sz val="11"/>
        <color rgb="FF000000"/>
        <rFont val="Times New Roman"/>
        <family val="1"/>
      </rPr>
      <t>approval</t>
    </r>
    <r>
      <rPr>
        <sz val="11"/>
        <color rgb="FF000000"/>
        <rFont val="Times New Roman"/>
        <family val="1"/>
      </rPr>
      <t xml:space="preserve"> material dari pengawas pekerjaan dan adanya hasil pengujian untuk seluruh item pekerjaan</t>
    </r>
  </si>
  <si>
    <r>
      <t xml:space="preserve">jika item pekerjaan yang terpasang sesuai dengan kontrak, sebagian telah dilakukan </t>
    </r>
    <r>
      <rPr>
        <i/>
        <sz val="11"/>
        <color rgb="FF000000"/>
        <rFont val="Times New Roman"/>
        <family val="1"/>
      </rPr>
      <t>approval</t>
    </r>
    <r>
      <rPr>
        <sz val="11"/>
        <color rgb="FF000000"/>
        <rFont val="Times New Roman"/>
        <family val="1"/>
      </rPr>
      <t xml:space="preserve"> material dari pengawas atau sebagian dilakukan pengujian.</t>
    </r>
  </si>
  <si>
    <r>
      <t xml:space="preserve">jika item pekerjaan yang terpasang sebagian atau seluruhnya tidak sesuai dengan spesifikasi pekerjaan dan tidak dilakukan </t>
    </r>
    <r>
      <rPr>
        <i/>
        <sz val="11"/>
        <color rgb="FF000000"/>
        <rFont val="Times New Roman"/>
        <family val="1"/>
      </rPr>
      <t>approval</t>
    </r>
    <r>
      <rPr>
        <sz val="11"/>
        <color rgb="FF000000"/>
        <rFont val="Times New Roman"/>
        <family val="1"/>
      </rPr>
      <t xml:space="preserve"> material oleh pengawas serta tidak adanya hasil pengujian</t>
    </r>
  </si>
  <si>
    <r>
      <t xml:space="preserve">jika jumlah / item pekerjaan sesuai 100% dibuktikan dengan </t>
    </r>
    <r>
      <rPr>
        <i/>
        <sz val="11"/>
        <color rgb="FF000000"/>
        <rFont val="Times New Roman"/>
        <family val="1"/>
      </rPr>
      <t>back</t>
    </r>
    <r>
      <rPr>
        <sz val="11"/>
        <color rgb="FF000000"/>
        <rFont val="Times New Roman"/>
        <family val="1"/>
      </rPr>
      <t xml:space="preserve"> </t>
    </r>
    <r>
      <rPr>
        <i/>
        <sz val="11"/>
        <color rgb="FF000000"/>
        <rFont val="Times New Roman"/>
        <family val="1"/>
      </rPr>
      <t>up</t>
    </r>
    <r>
      <rPr>
        <sz val="11"/>
        <color rgb="FF000000"/>
        <rFont val="Times New Roman"/>
        <family val="1"/>
      </rPr>
      <t xml:space="preserve"> </t>
    </r>
    <r>
      <rPr>
        <i/>
        <sz val="11"/>
        <color rgb="FF000000"/>
        <rFont val="Times New Roman"/>
        <family val="1"/>
      </rPr>
      <t>quantity</t>
    </r>
    <r>
      <rPr>
        <sz val="11"/>
        <color rgb="FF000000"/>
        <rFont val="Times New Roman"/>
        <family val="1"/>
      </rPr>
      <t xml:space="preserve"> tanpa sistem aplikasi / manual</t>
    </r>
  </si>
  <si>
    <r>
      <t xml:space="preserve">Tidak pernah mendapatkan surat peringatan keterlambatan melebihi ketentuan kontrak kritis atau tidak pernah terjadi </t>
    </r>
    <r>
      <rPr>
        <i/>
        <sz val="11"/>
        <color rgb="FF000000"/>
        <rFont val="Times New Roman"/>
        <family val="1"/>
      </rPr>
      <t>show</t>
    </r>
    <r>
      <rPr>
        <sz val="11"/>
        <color rgb="FF000000"/>
        <rFont val="Times New Roman"/>
        <family val="1"/>
      </rPr>
      <t xml:space="preserve"> </t>
    </r>
    <r>
      <rPr>
        <i/>
        <sz val="11"/>
        <color rgb="FF000000"/>
        <rFont val="Times New Roman"/>
        <family val="1"/>
      </rPr>
      <t>cause</t>
    </r>
    <r>
      <rPr>
        <sz val="11"/>
        <color rgb="FF000000"/>
        <rFont val="Times New Roman"/>
        <family val="1"/>
      </rPr>
      <t xml:space="preserve"> </t>
    </r>
    <r>
      <rPr>
        <i/>
        <sz val="11"/>
        <color rgb="FF000000"/>
        <rFont val="Times New Roman"/>
        <family val="1"/>
      </rPr>
      <t>meeting</t>
    </r>
  </si>
  <si>
    <r>
      <t xml:space="preserve">Pernah mendapatkan surat peringatan atau terjadi </t>
    </r>
    <r>
      <rPr>
        <i/>
        <sz val="11"/>
        <color rgb="FF000000"/>
        <rFont val="Times New Roman"/>
        <family val="1"/>
      </rPr>
      <t>show</t>
    </r>
    <r>
      <rPr>
        <sz val="11"/>
        <color rgb="FF000000"/>
        <rFont val="Times New Roman"/>
        <family val="1"/>
      </rPr>
      <t xml:space="preserve"> </t>
    </r>
    <r>
      <rPr>
        <i/>
        <sz val="11"/>
        <color rgb="FF000000"/>
        <rFont val="Times New Roman"/>
        <family val="1"/>
      </rPr>
      <t>cause</t>
    </r>
    <r>
      <rPr>
        <sz val="11"/>
        <color rgb="FF000000"/>
        <rFont val="Times New Roman"/>
        <family val="1"/>
      </rPr>
      <t xml:space="preserve"> </t>
    </r>
    <r>
      <rPr>
        <i/>
        <sz val="11"/>
        <color rgb="FF000000"/>
        <rFont val="Times New Roman"/>
        <family val="1"/>
      </rPr>
      <t>meeting</t>
    </r>
    <r>
      <rPr>
        <sz val="11"/>
        <color rgb="FF000000"/>
        <rFont val="Times New Roman"/>
        <family val="1"/>
      </rPr>
      <t xml:space="preserve"> tahap 1 atau 2</t>
    </r>
  </si>
  <si>
    <r>
      <t xml:space="preserve">Mendapatkan surat peringatan pemutusan kontrak atau terjadi </t>
    </r>
    <r>
      <rPr>
        <i/>
        <sz val="11"/>
        <color rgb="FF000000"/>
        <rFont val="Times New Roman"/>
        <family val="1"/>
      </rPr>
      <t>show</t>
    </r>
    <r>
      <rPr>
        <sz val="11"/>
        <color rgb="FF000000"/>
        <rFont val="Times New Roman"/>
        <family val="1"/>
      </rPr>
      <t xml:space="preserve"> </t>
    </r>
    <r>
      <rPr>
        <i/>
        <sz val="11"/>
        <color rgb="FF000000"/>
        <rFont val="Times New Roman"/>
        <family val="1"/>
      </rPr>
      <t>cause</t>
    </r>
    <r>
      <rPr>
        <sz val="11"/>
        <color rgb="FF000000"/>
        <rFont val="Times New Roman"/>
        <family val="1"/>
      </rPr>
      <t xml:space="preserve"> </t>
    </r>
    <r>
      <rPr>
        <i/>
        <sz val="11"/>
        <color rgb="FF000000"/>
        <rFont val="Times New Roman"/>
        <family val="1"/>
      </rPr>
      <t>meeting</t>
    </r>
    <r>
      <rPr>
        <sz val="11"/>
        <color rgb="FF000000"/>
        <rFont val="Times New Roman"/>
        <family val="1"/>
      </rPr>
      <t xml:space="preserve"> tahap 3</t>
    </r>
  </si>
  <si>
    <t>&lt;25</t>
  </si>
  <si>
    <t>22-55</t>
  </si>
  <si>
    <t>M</t>
  </si>
  <si>
    <t>Selisih</t>
  </si>
  <si>
    <t>jika tingkat perbaikan pekerjaan kurang dari 5%.</t>
  </si>
  <si>
    <t>jika tingkat perbaikan pekerjaan &gt; 5%</t>
  </si>
  <si>
    <t>52-88</t>
  </si>
  <si>
    <t>25-52</t>
  </si>
  <si>
    <t>52-73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</si>
</sst>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00_-;\-* #,##0.0000_-;_-* &quot;-&quot;??_-;_-@_-"/>
    <numFmt numFmtId="165" formatCode="_-* #,##0.000_-;\-* #,##0.000_-;_-* &quot;-&quot;??_-;_-@_-"/>
    <numFmt numFmtId="166" formatCode="0.0000"/>
    <numFmt numFmtId="167" formatCode="0.00000"/>
  </numFmts>
  <fonts count="6" x14ac:knownFonts="1">
    <font>
      <sz val="11"/>
      <color theme="1"/>
      <name val="Calibri"/>
      <family val="2"/>
      <scheme val="minor"/>
    </font>
    <font>
      <sz val="11"/>
      <color theme="1"/>
      <name val="Calibri"/>
      <family val="2"/>
      <scheme val="minor"/>
    </font>
    <font>
      <sz val="11"/>
      <color theme="1"/>
      <name val="Times New Roman"/>
      <family val="1"/>
    </font>
    <font>
      <b/>
      <sz val="11"/>
      <color theme="1"/>
      <name val="Times New Roman"/>
      <family val="1"/>
    </font>
    <font>
      <sz val="11"/>
      <color rgb="FF000000"/>
      <name val="Times New Roman"/>
      <family val="1"/>
    </font>
    <font>
      <i/>
      <sz val="11"/>
      <color rgb="FF000000"/>
      <name val="Times New Roman"/>
      <family val="1"/>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63">
    <xf numFmtId="0" fontId="0" fillId="0" borderId="0" xfId="0"/>
    <xf numFmtId="0" fontId="2" fillId="0" borderId="0" xfId="0" applyFont="1"/>
    <xf numFmtId="0" fontId="2" fillId="0" borderId="0" xfId="0" applyFont="1" applyAlignment="1">
      <alignment wrapText="1"/>
    </xf>
    <xf numFmtId="9" fontId="2" fillId="0" borderId="0" xfId="2" applyFont="1"/>
    <xf numFmtId="43" fontId="2" fillId="0" borderId="0" xfId="0" applyNumberFormat="1" applyFont="1"/>
    <xf numFmtId="0" fontId="3" fillId="0" borderId="0" xfId="0" applyFont="1" applyAlignment="1">
      <alignment horizontal="center"/>
    </xf>
    <xf numFmtId="0" fontId="3" fillId="0" borderId="1" xfId="0" applyFont="1" applyBorder="1" applyAlignment="1">
      <alignment horizontal="center"/>
    </xf>
    <xf numFmtId="0" fontId="3" fillId="0" borderId="1" xfId="0" applyFont="1" applyBorder="1" applyAlignment="1">
      <alignment horizontal="center" wrapText="1"/>
    </xf>
    <xf numFmtId="9" fontId="3" fillId="0" borderId="1" xfId="2" applyFont="1" applyBorder="1" applyAlignment="1">
      <alignment horizontal="center"/>
    </xf>
    <xf numFmtId="0" fontId="2" fillId="0" borderId="1" xfId="0" applyFont="1" applyBorder="1"/>
    <xf numFmtId="0" fontId="2" fillId="0" borderId="1" xfId="0" applyFont="1" applyBorder="1" applyAlignment="1">
      <alignment wrapText="1"/>
    </xf>
    <xf numFmtId="9" fontId="2" fillId="0" borderId="1" xfId="2" applyFont="1" applyBorder="1"/>
    <xf numFmtId="0" fontId="2" fillId="0" borderId="3" xfId="0" applyFont="1" applyBorder="1" applyAlignment="1">
      <alignment horizontal="center" vertical="center"/>
    </xf>
    <xf numFmtId="0" fontId="2" fillId="0" borderId="2" xfId="0" applyFont="1" applyBorder="1"/>
    <xf numFmtId="0" fontId="2" fillId="0" borderId="3" xfId="0" applyFont="1" applyBorder="1"/>
    <xf numFmtId="0" fontId="2" fillId="0" borderId="4" xfId="0" applyFont="1" applyBorder="1"/>
    <xf numFmtId="0" fontId="2" fillId="0" borderId="2" xfId="0" applyFont="1" applyBorder="1" applyAlignment="1">
      <alignment wrapText="1"/>
    </xf>
    <xf numFmtId="0" fontId="2" fillId="0" borderId="3" xfId="0" applyFont="1" applyBorder="1" applyAlignment="1">
      <alignment wrapText="1"/>
    </xf>
    <xf numFmtId="0" fontId="2" fillId="0" borderId="4" xfId="0" applyFont="1" applyBorder="1" applyAlignment="1">
      <alignment wrapText="1"/>
    </xf>
    <xf numFmtId="164" fontId="3" fillId="0" borderId="1" xfId="1" applyNumberFormat="1" applyFont="1" applyBorder="1" applyAlignment="1">
      <alignment horizontal="center" wrapText="1"/>
    </xf>
    <xf numFmtId="164" fontId="2" fillId="0" borderId="1" xfId="1" applyNumberFormat="1" applyFont="1" applyBorder="1" applyAlignment="1">
      <alignment wrapText="1"/>
    </xf>
    <xf numFmtId="164" fontId="2" fillId="0" borderId="0" xfId="1" applyNumberFormat="1" applyFont="1" applyAlignment="1">
      <alignment wrapText="1"/>
    </xf>
    <xf numFmtId="165" fontId="2" fillId="0" borderId="0" xfId="1" applyNumberFormat="1" applyFont="1" applyAlignment="1">
      <alignment wrapText="1"/>
    </xf>
    <xf numFmtId="166" fontId="2" fillId="0" borderId="3" xfId="0" applyNumberFormat="1" applyFont="1" applyBorder="1"/>
    <xf numFmtId="166" fontId="2" fillId="0" borderId="2" xfId="0" applyNumberFormat="1" applyFont="1" applyBorder="1"/>
    <xf numFmtId="167" fontId="2" fillId="0" borderId="2" xfId="0" applyNumberFormat="1" applyFont="1" applyBorder="1"/>
    <xf numFmtId="167" fontId="2" fillId="0" borderId="3" xfId="0" applyNumberFormat="1" applyFont="1" applyBorder="1"/>
    <xf numFmtId="164" fontId="2" fillId="0" borderId="0" xfId="0" applyNumberFormat="1" applyFont="1"/>
    <xf numFmtId="0" fontId="2" fillId="0" borderId="0" xfId="0" applyFont="1" applyAlignment="1">
      <alignment horizontal="right"/>
    </xf>
    <xf numFmtId="43" fontId="2" fillId="0" borderId="1" xfId="0" applyNumberFormat="1" applyFont="1" applyBorder="1"/>
    <xf numFmtId="164" fontId="2" fillId="0" borderId="1" xfId="0" applyNumberFormat="1" applyFont="1" applyBorder="1"/>
    <xf numFmtId="0" fontId="3" fillId="0" borderId="0" xfId="0" applyFont="1"/>
    <xf numFmtId="0" fontId="2" fillId="0" borderId="5" xfId="0" applyFont="1" applyBorder="1"/>
    <xf numFmtId="0" fontId="4" fillId="0" borderId="1" xfId="0" applyFont="1" applyBorder="1" applyAlignment="1">
      <alignment horizontal="justify" vertical="center" wrapText="1"/>
    </xf>
    <xf numFmtId="0" fontId="2" fillId="0" borderId="7" xfId="0" applyFont="1" applyBorder="1"/>
    <xf numFmtId="0" fontId="2" fillId="0" borderId="8" xfId="0" applyFont="1" applyBorder="1"/>
    <xf numFmtId="0" fontId="2" fillId="0" borderId="8" xfId="0" applyFont="1" applyBorder="1" applyAlignment="1">
      <alignment wrapText="1"/>
    </xf>
    <xf numFmtId="9" fontId="2" fillId="0" borderId="8" xfId="2" applyFont="1" applyBorder="1"/>
    <xf numFmtId="164" fontId="3" fillId="0" borderId="8" xfId="1" applyNumberFormat="1" applyFont="1" applyBorder="1" applyAlignment="1">
      <alignment wrapText="1"/>
    </xf>
    <xf numFmtId="0" fontId="3" fillId="0" borderId="8" xfId="0" applyFont="1" applyBorder="1"/>
    <xf numFmtId="0" fontId="3" fillId="0" borderId="9" xfId="0" applyFont="1" applyBorder="1"/>
    <xf numFmtId="0" fontId="3" fillId="0" borderId="10" xfId="0" applyFont="1" applyBorder="1" applyAlignment="1">
      <alignment horizontal="center"/>
    </xf>
    <xf numFmtId="0" fontId="3" fillId="0" borderId="11" xfId="0" applyFont="1" applyBorder="1" applyAlignment="1">
      <alignment horizontal="center"/>
    </xf>
    <xf numFmtId="0" fontId="2" fillId="0" borderId="11" xfId="0" applyFont="1" applyBorder="1"/>
    <xf numFmtId="164" fontId="2" fillId="0" borderId="11" xfId="0" applyNumberFormat="1" applyFont="1" applyBorder="1"/>
    <xf numFmtId="164" fontId="2" fillId="0" borderId="11" xfId="1" applyNumberFormat="1" applyFont="1" applyBorder="1" applyAlignment="1">
      <alignment wrapText="1"/>
    </xf>
    <xf numFmtId="0" fontId="2" fillId="0" borderId="12" xfId="0" applyFont="1" applyBorder="1"/>
    <xf numFmtId="0" fontId="2" fillId="0" borderId="13" xfId="0" applyFont="1" applyBorder="1"/>
    <xf numFmtId="0" fontId="2" fillId="0" borderId="13" xfId="0" applyFont="1" applyBorder="1" applyAlignment="1">
      <alignment wrapText="1"/>
    </xf>
    <xf numFmtId="9" fontId="2" fillId="0" borderId="13" xfId="2" applyFont="1" applyBorder="1"/>
    <xf numFmtId="165" fontId="2" fillId="0" borderId="13" xfId="1" applyNumberFormat="1" applyFont="1" applyBorder="1" applyAlignment="1">
      <alignment wrapText="1"/>
    </xf>
    <xf numFmtId="165" fontId="2" fillId="0" borderId="14" xfId="1" applyNumberFormat="1" applyFont="1" applyBorder="1" applyAlignment="1">
      <alignment wrapText="1"/>
    </xf>
    <xf numFmtId="9" fontId="2" fillId="0" borderId="1" xfId="0" applyNumberFormat="1" applyFont="1" applyBorder="1"/>
    <xf numFmtId="9" fontId="2" fillId="0" borderId="11" xfId="0" applyNumberFormat="1" applyFont="1" applyBorder="1"/>
    <xf numFmtId="0" fontId="2" fillId="0" borderId="10" xfId="0" applyFont="1" applyBorder="1"/>
    <xf numFmtId="165" fontId="2" fillId="0" borderId="12" xfId="1" applyNumberFormat="1" applyFont="1" applyBorder="1" applyAlignment="1">
      <alignment wrapText="1"/>
    </xf>
    <xf numFmtId="0" fontId="2" fillId="0" borderId="10" xfId="0" applyFont="1" applyBorder="1" applyAlignment="1">
      <alignment horizontal="center" vertical="center"/>
    </xf>
    <xf numFmtId="0" fontId="3" fillId="0" borderId="0" xfId="0" applyFont="1" applyAlignment="1">
      <alignment horizont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3" fillId="0" borderId="5" xfId="0" applyFont="1" applyBorder="1" applyAlignment="1">
      <alignment horizontal="center"/>
    </xf>
    <xf numFmtId="0" fontId="3" fillId="0" borderId="6" xfId="0" applyFont="1" applyBorder="1" applyAlignment="1">
      <alignment horizontal="center"/>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C66BF-74C6-43F0-9B2C-8BFD8E51A0F1}">
  <dimension ref="A2:T37"/>
  <sheetViews>
    <sheetView tabSelected="1" topLeftCell="A29" zoomScale="80" zoomScaleNormal="80" workbookViewId="0">
      <selection activeCell="L39" sqref="L39"/>
    </sheetView>
  </sheetViews>
  <sheetFormatPr defaultRowHeight="13.8" x14ac:dyDescent="0.25"/>
  <cols>
    <col min="1" max="2" width="8.88671875" style="1"/>
    <col min="3" max="3" width="8.88671875" style="1" customWidth="1"/>
    <col min="4" max="4" width="10.44140625" style="2" customWidth="1"/>
    <col min="5" max="5" width="8.88671875" style="1" customWidth="1"/>
    <col min="6" max="6" width="20.88671875" style="2" customWidth="1"/>
    <col min="7" max="7" width="8.88671875" style="1" customWidth="1"/>
    <col min="8" max="8" width="10.33203125" style="1" customWidth="1"/>
    <col min="9" max="9" width="23.44140625" style="2" customWidth="1"/>
    <col min="10" max="10" width="8.88671875" style="3" customWidth="1"/>
    <col min="11" max="11" width="12.21875" style="21" customWidth="1"/>
    <col min="12" max="12" width="16.88671875" style="1" customWidth="1"/>
    <col min="13" max="13" width="9.88671875" style="1" bestFit="1" customWidth="1"/>
    <col min="14" max="14" width="12.109375" style="1" customWidth="1"/>
    <col min="15" max="16384" width="8.88671875" style="1"/>
  </cols>
  <sheetData>
    <row r="2" spans="1:20" ht="14.4" customHeight="1" x14ac:dyDescent="0.25">
      <c r="A2" s="57" t="s">
        <v>0</v>
      </c>
      <c r="B2" s="57"/>
      <c r="C2" s="57"/>
      <c r="D2" s="57"/>
      <c r="E2" s="57"/>
      <c r="F2" s="57"/>
      <c r="G2" s="57"/>
      <c r="H2" s="57"/>
      <c r="I2" s="57"/>
      <c r="J2" s="57"/>
      <c r="K2" s="57"/>
      <c r="Q2" s="1" t="s">
        <v>23</v>
      </c>
      <c r="S2" s="1" t="s">
        <v>85</v>
      </c>
    </row>
    <row r="3" spans="1:20" x14ac:dyDescent="0.25">
      <c r="K3" s="21" t="s">
        <v>46</v>
      </c>
      <c r="L3" s="1" t="s">
        <v>23</v>
      </c>
      <c r="M3" s="1" t="s">
        <v>53</v>
      </c>
      <c r="N3" s="1" t="s">
        <v>54</v>
      </c>
      <c r="O3" s="1" t="s">
        <v>55</v>
      </c>
      <c r="Q3" s="1" t="s">
        <v>84</v>
      </c>
      <c r="R3" s="1" t="s">
        <v>27</v>
      </c>
      <c r="S3" s="1" t="s">
        <v>84</v>
      </c>
      <c r="T3" s="1" t="s">
        <v>27</v>
      </c>
    </row>
    <row r="4" spans="1:20" s="5" customFormat="1" ht="26.4" customHeight="1" x14ac:dyDescent="0.25">
      <c r="B4" s="6" t="s">
        <v>1</v>
      </c>
      <c r="C4" s="6" t="s">
        <v>4</v>
      </c>
      <c r="D4" s="7" t="s">
        <v>3</v>
      </c>
      <c r="E4" s="6" t="s">
        <v>4</v>
      </c>
      <c r="F4" s="7" t="s">
        <v>13</v>
      </c>
      <c r="G4" s="6" t="s">
        <v>4</v>
      </c>
      <c r="H4" s="61" t="s">
        <v>22</v>
      </c>
      <c r="I4" s="62"/>
      <c r="J4" s="8" t="s">
        <v>4</v>
      </c>
      <c r="K4" s="19" t="s">
        <v>38</v>
      </c>
    </row>
    <row r="5" spans="1:20" s="5" customFormat="1" ht="27.6" x14ac:dyDescent="0.25">
      <c r="B5" s="6" t="s">
        <v>26</v>
      </c>
      <c r="C5" s="6" t="s">
        <v>27</v>
      </c>
      <c r="D5" s="7" t="s">
        <v>28</v>
      </c>
      <c r="E5" s="6" t="s">
        <v>29</v>
      </c>
      <c r="F5" s="7" t="s">
        <v>30</v>
      </c>
      <c r="G5" s="6" t="s">
        <v>31</v>
      </c>
      <c r="H5" s="6" t="s">
        <v>32</v>
      </c>
      <c r="I5" s="7"/>
      <c r="J5" s="8" t="s">
        <v>33</v>
      </c>
      <c r="K5" s="19" t="s">
        <v>34</v>
      </c>
    </row>
    <row r="6" spans="1:20" ht="58.8" customHeight="1" x14ac:dyDescent="0.25">
      <c r="B6" s="58" t="s">
        <v>2</v>
      </c>
      <c r="C6" s="13">
        <v>0.753</v>
      </c>
      <c r="D6" s="16" t="s">
        <v>6</v>
      </c>
      <c r="E6" s="13">
        <v>0.47099999999999997</v>
      </c>
      <c r="F6" s="16" t="s">
        <v>14</v>
      </c>
      <c r="G6" s="13">
        <v>0.30399999999999999</v>
      </c>
      <c r="H6" s="9" t="s">
        <v>43</v>
      </c>
      <c r="I6" s="33" t="s">
        <v>44</v>
      </c>
      <c r="J6" s="11">
        <v>1</v>
      </c>
      <c r="K6" s="20">
        <f>J6*$G$6*$E$6*$C$6</f>
        <v>0.10781755199999998</v>
      </c>
      <c r="L6" s="4"/>
      <c r="M6" s="4"/>
    </row>
    <row r="7" spans="1:20" ht="29.4" customHeight="1" x14ac:dyDescent="0.25">
      <c r="B7" s="59"/>
      <c r="C7" s="14"/>
      <c r="D7" s="17"/>
      <c r="E7" s="14"/>
      <c r="F7" s="17"/>
      <c r="G7" s="14"/>
      <c r="H7" s="9" t="s">
        <v>23</v>
      </c>
      <c r="I7" s="33" t="s">
        <v>86</v>
      </c>
      <c r="J7" s="11">
        <v>0.75</v>
      </c>
      <c r="K7" s="20"/>
      <c r="L7" s="20">
        <f>J7*$G$6*$E$6*$C$6</f>
        <v>8.0863163999999987E-2</v>
      </c>
      <c r="Q7" s="1">
        <v>6.8548895999999984E-2</v>
      </c>
      <c r="R7" s="1">
        <v>6.0116567999999995E-2</v>
      </c>
      <c r="S7" s="4">
        <f>L7-Q7</f>
        <v>1.2314268000000003E-2</v>
      </c>
    </row>
    <row r="8" spans="1:20" ht="45" customHeight="1" x14ac:dyDescent="0.25">
      <c r="B8" s="59"/>
      <c r="C8" s="14"/>
      <c r="D8" s="17"/>
      <c r="E8" s="14"/>
      <c r="F8" s="17"/>
      <c r="G8" s="14"/>
      <c r="H8" s="9" t="s">
        <v>25</v>
      </c>
      <c r="I8" s="33" t="s">
        <v>87</v>
      </c>
      <c r="J8" s="11">
        <v>0</v>
      </c>
      <c r="K8" s="20"/>
      <c r="N8" s="20">
        <f>J8*$G$6*$E$6*$C$6</f>
        <v>0</v>
      </c>
      <c r="O8" s="27">
        <f>N8</f>
        <v>0</v>
      </c>
    </row>
    <row r="9" spans="1:20" ht="117" customHeight="1" x14ac:dyDescent="0.25">
      <c r="B9" s="59"/>
      <c r="C9" s="14"/>
      <c r="D9" s="17"/>
      <c r="E9" s="14"/>
      <c r="F9" s="16" t="s">
        <v>15</v>
      </c>
      <c r="G9" s="13">
        <v>0.69599999999999995</v>
      </c>
      <c r="H9" s="9" t="s">
        <v>23</v>
      </c>
      <c r="I9" s="33" t="s">
        <v>75</v>
      </c>
      <c r="J9" s="11">
        <v>1</v>
      </c>
      <c r="K9" s="20">
        <f>J9*$G$9*$E$6*$C$6</f>
        <v>0.24684544799999997</v>
      </c>
      <c r="L9" s="27">
        <f>K9</f>
        <v>0.24684544799999997</v>
      </c>
      <c r="Q9" s="1">
        <v>5.1056779152630773E-2</v>
      </c>
      <c r="R9" s="1">
        <v>3.7408424554955778E-2</v>
      </c>
      <c r="S9" s="4">
        <f>L9-Q9</f>
        <v>0.1957886688473692</v>
      </c>
    </row>
    <row r="10" spans="1:20" ht="96.6" x14ac:dyDescent="0.25">
      <c r="B10" s="59"/>
      <c r="C10" s="14"/>
      <c r="D10" s="17"/>
      <c r="E10" s="14"/>
      <c r="F10" s="17"/>
      <c r="G10" s="14"/>
      <c r="H10" s="9" t="s">
        <v>24</v>
      </c>
      <c r="I10" s="33" t="s">
        <v>76</v>
      </c>
      <c r="J10" s="11">
        <v>0.5</v>
      </c>
      <c r="K10" s="20"/>
      <c r="L10" s="4"/>
      <c r="M10" s="20">
        <f>J10*$G$9*$E$6*$C$6</f>
        <v>0.12342272399999998</v>
      </c>
    </row>
    <row r="11" spans="1:20" ht="111" customHeight="1" x14ac:dyDescent="0.25">
      <c r="B11" s="59"/>
      <c r="C11" s="14"/>
      <c r="D11" s="17"/>
      <c r="E11" s="14"/>
      <c r="F11" s="17"/>
      <c r="G11" s="14"/>
      <c r="H11" s="10" t="s">
        <v>66</v>
      </c>
      <c r="I11" s="33" t="s">
        <v>77</v>
      </c>
      <c r="J11" s="11">
        <v>0</v>
      </c>
      <c r="K11" s="20"/>
      <c r="N11" s="20">
        <f>J11*$G$9*$E$6*$C$6</f>
        <v>0</v>
      </c>
      <c r="O11" s="20">
        <f>J11*$G$9*$E$6*$C$6</f>
        <v>0</v>
      </c>
    </row>
    <row r="12" spans="1:20" ht="69" x14ac:dyDescent="0.25">
      <c r="B12" s="59"/>
      <c r="C12" s="14"/>
      <c r="D12" s="16" t="s">
        <v>7</v>
      </c>
      <c r="E12" s="13">
        <v>0.28799999999999998</v>
      </c>
      <c r="F12" s="16" t="s">
        <v>16</v>
      </c>
      <c r="G12" s="13">
        <v>1</v>
      </c>
      <c r="H12" s="33" t="s">
        <v>43</v>
      </c>
      <c r="I12" s="33" t="s">
        <v>45</v>
      </c>
      <c r="J12" s="11">
        <v>1</v>
      </c>
      <c r="K12" s="20">
        <f>J12*$G$12*$E$12*$C$6</f>
        <v>0.21686399999999997</v>
      </c>
    </row>
    <row r="13" spans="1:20" ht="69" x14ac:dyDescent="0.25">
      <c r="B13" s="59"/>
      <c r="C13" s="14"/>
      <c r="D13" s="17"/>
      <c r="E13" s="14"/>
      <c r="F13" s="17"/>
      <c r="G13" s="14"/>
      <c r="H13" s="33" t="s">
        <v>23</v>
      </c>
      <c r="I13" s="33" t="s">
        <v>78</v>
      </c>
      <c r="J13" s="11">
        <v>0.75</v>
      </c>
      <c r="K13" s="20"/>
      <c r="L13" s="20">
        <f>J13*$G$12*$E$12*$C$6</f>
        <v>0.16264799999999999</v>
      </c>
      <c r="M13" s="27">
        <f>L13</f>
        <v>0.16264799999999999</v>
      </c>
      <c r="N13" s="27">
        <f>M13</f>
        <v>0.16264799999999999</v>
      </c>
      <c r="Q13" s="1">
        <v>0.13139399999999998</v>
      </c>
      <c r="R13" s="1">
        <v>0.11354400000000002</v>
      </c>
      <c r="S13" s="4">
        <f>L13-Q13</f>
        <v>3.1254000000000004E-2</v>
      </c>
    </row>
    <row r="14" spans="1:20" ht="27.6" x14ac:dyDescent="0.25">
      <c r="B14" s="59"/>
      <c r="C14" s="14"/>
      <c r="D14" s="18"/>
      <c r="E14" s="15"/>
      <c r="F14" s="18"/>
      <c r="G14" s="15"/>
      <c r="H14" s="33" t="s">
        <v>55</v>
      </c>
      <c r="I14" s="33" t="s">
        <v>36</v>
      </c>
      <c r="J14" s="11">
        <v>0</v>
      </c>
      <c r="K14" s="20"/>
      <c r="O14" s="20">
        <f>J14*$G$12*$E$12*$C$6</f>
        <v>0</v>
      </c>
    </row>
    <row r="15" spans="1:20" ht="41.4" x14ac:dyDescent="0.25">
      <c r="B15" s="59"/>
      <c r="C15" s="14"/>
      <c r="D15" s="16" t="s">
        <v>8</v>
      </c>
      <c r="E15" s="13">
        <v>0.24099999999999999</v>
      </c>
      <c r="F15" s="16" t="s">
        <v>17</v>
      </c>
      <c r="G15" s="13">
        <v>1</v>
      </c>
      <c r="H15" s="33" t="s">
        <v>23</v>
      </c>
      <c r="I15" s="33" t="s">
        <v>67</v>
      </c>
      <c r="J15" s="11">
        <v>1</v>
      </c>
      <c r="K15" s="20">
        <f>J15*$G$15*$E$15*$C$6</f>
        <v>0.181473</v>
      </c>
      <c r="L15" s="27">
        <f>K15</f>
        <v>0.181473</v>
      </c>
      <c r="Q15" s="1">
        <v>0.22545199999999999</v>
      </c>
      <c r="R15" s="1">
        <v>0.23904</v>
      </c>
      <c r="S15" s="4">
        <f>L15-Q15</f>
        <v>-4.397899999999999E-2</v>
      </c>
    </row>
    <row r="16" spans="1:20" ht="41.4" x14ac:dyDescent="0.25">
      <c r="B16" s="59"/>
      <c r="C16" s="14"/>
      <c r="D16" s="17"/>
      <c r="E16" s="14"/>
      <c r="F16" s="17"/>
      <c r="G16" s="14"/>
      <c r="H16" s="33" t="s">
        <v>24</v>
      </c>
      <c r="I16" s="33" t="s">
        <v>68</v>
      </c>
      <c r="J16" s="11">
        <v>0.5</v>
      </c>
      <c r="K16" s="20"/>
      <c r="M16" s="20">
        <f>J16*$G$15*$E$15*$C$6</f>
        <v>9.0736499999999998E-2</v>
      </c>
    </row>
    <row r="17" spans="2:20" ht="41.4" x14ac:dyDescent="0.25">
      <c r="B17" s="59"/>
      <c r="C17" s="14"/>
      <c r="D17" s="17"/>
      <c r="E17" s="14"/>
      <c r="F17" s="17"/>
      <c r="G17" s="14"/>
      <c r="H17" s="33" t="s">
        <v>25</v>
      </c>
      <c r="I17" s="33" t="s">
        <v>69</v>
      </c>
      <c r="J17" s="11">
        <v>0</v>
      </c>
      <c r="K17" s="20"/>
      <c r="N17" s="20">
        <f>J17*$G$15*$E$15*$C$6</f>
        <v>0</v>
      </c>
      <c r="O17" s="27">
        <f>N17</f>
        <v>0</v>
      </c>
    </row>
    <row r="18" spans="2:20" hidden="1" x14ac:dyDescent="0.25">
      <c r="B18" s="60"/>
      <c r="C18" s="15"/>
      <c r="D18" s="18"/>
      <c r="E18" s="15"/>
      <c r="F18" s="18"/>
      <c r="G18" s="15"/>
      <c r="H18" s="9"/>
      <c r="I18" s="10" t="s">
        <v>37</v>
      </c>
      <c r="J18" s="11"/>
      <c r="K18" s="20"/>
    </row>
    <row r="19" spans="2:20" hidden="1" x14ac:dyDescent="0.25">
      <c r="B19" s="12"/>
      <c r="C19" s="14"/>
      <c r="D19" s="17"/>
      <c r="E19" s="23">
        <f>SUM(E6:E18)</f>
        <v>0.99999999999999989</v>
      </c>
      <c r="F19" s="17"/>
      <c r="G19" s="14"/>
      <c r="H19" s="9"/>
      <c r="I19" s="10"/>
      <c r="J19" s="11"/>
      <c r="K19" s="20"/>
      <c r="Q19" s="1">
        <v>6.7045499999999994E-2</v>
      </c>
      <c r="R19" s="1">
        <v>6.6276000000000002E-2</v>
      </c>
    </row>
    <row r="20" spans="2:20" ht="207" x14ac:dyDescent="0.25">
      <c r="B20" s="58" t="s">
        <v>5</v>
      </c>
      <c r="C20" s="13">
        <v>0.247</v>
      </c>
      <c r="D20" s="16" t="s">
        <v>9</v>
      </c>
      <c r="E20" s="24">
        <v>0.34</v>
      </c>
      <c r="F20" s="16" t="s">
        <v>18</v>
      </c>
      <c r="G20" s="13">
        <v>1</v>
      </c>
      <c r="H20" s="33" t="s">
        <v>46</v>
      </c>
      <c r="I20" s="33" t="s">
        <v>47</v>
      </c>
      <c r="J20" s="11">
        <v>1</v>
      </c>
      <c r="K20" s="20">
        <f>J20*$G$20*$E$20*$C$20</f>
        <v>8.3979999999999999E-2</v>
      </c>
      <c r="Q20" s="1">
        <v>0</v>
      </c>
      <c r="R20" s="1">
        <v>0</v>
      </c>
    </row>
    <row r="21" spans="2:20" ht="138" x14ac:dyDescent="0.25">
      <c r="B21" s="59"/>
      <c r="C21" s="14"/>
      <c r="D21" s="17"/>
      <c r="E21" s="23"/>
      <c r="F21" s="17"/>
      <c r="G21" s="14"/>
      <c r="H21" s="33" t="s">
        <v>23</v>
      </c>
      <c r="I21" s="33" t="s">
        <v>70</v>
      </c>
      <c r="J21" s="11">
        <v>0.75</v>
      </c>
      <c r="K21" s="20"/>
      <c r="L21" s="20">
        <f>J21*$G$20*$E$20*$C$20</f>
        <v>6.2984999999999999E-2</v>
      </c>
      <c r="M21" s="27">
        <f>L21</f>
        <v>6.2984999999999999E-2</v>
      </c>
      <c r="N21" s="27">
        <f>M21</f>
        <v>6.2984999999999999E-2</v>
      </c>
      <c r="Q21" s="1">
        <v>6.7045499999999994E-2</v>
      </c>
      <c r="R21" s="1">
        <v>6.6276000000000002E-2</v>
      </c>
      <c r="S21" s="4">
        <f>L21-Q21</f>
        <v>-4.0604999999999947E-3</v>
      </c>
    </row>
    <row r="22" spans="2:20" ht="151.80000000000001" x14ac:dyDescent="0.25">
      <c r="B22" s="59"/>
      <c r="C22" s="14"/>
      <c r="D22" s="18"/>
      <c r="E22" s="15"/>
      <c r="F22" s="18"/>
      <c r="G22" s="15"/>
      <c r="H22" s="33" t="s">
        <v>35</v>
      </c>
      <c r="I22" s="33" t="s">
        <v>71</v>
      </c>
      <c r="J22" s="11">
        <v>0</v>
      </c>
      <c r="K22" s="20"/>
      <c r="M22" s="20"/>
      <c r="O22" s="20">
        <f>J22*$G$20*$E$20*$C$20</f>
        <v>0</v>
      </c>
      <c r="Q22" s="1">
        <v>0</v>
      </c>
      <c r="R22" s="1">
        <v>0</v>
      </c>
    </row>
    <row r="23" spans="2:20" ht="82.8" x14ac:dyDescent="0.25">
      <c r="B23" s="59"/>
      <c r="C23" s="14"/>
      <c r="D23" s="16" t="s">
        <v>10</v>
      </c>
      <c r="E23" s="25">
        <v>0.32500000000000001</v>
      </c>
      <c r="F23" s="16" t="s">
        <v>19</v>
      </c>
      <c r="G23" s="13">
        <v>1</v>
      </c>
      <c r="H23" s="33" t="s">
        <v>23</v>
      </c>
      <c r="I23" s="33" t="s">
        <v>79</v>
      </c>
      <c r="J23" s="11">
        <v>1</v>
      </c>
      <c r="K23" s="20">
        <f>J23*$G$23*$E$23*$C$20</f>
        <v>8.0274999999999999E-2</v>
      </c>
      <c r="L23" s="27">
        <f>K23</f>
        <v>8.0274999999999999E-2</v>
      </c>
      <c r="Q23" s="1">
        <v>7.8960000000000002E-2</v>
      </c>
      <c r="R23" s="1">
        <v>9.2064000000000007E-2</v>
      </c>
      <c r="S23" s="4">
        <f>L23-Q23</f>
        <v>1.3149999999999967E-3</v>
      </c>
      <c r="T23" s="4">
        <f>L23-R23</f>
        <v>-1.1789000000000008E-2</v>
      </c>
    </row>
    <row r="24" spans="2:20" ht="55.2" x14ac:dyDescent="0.25">
      <c r="B24" s="59"/>
      <c r="C24" s="14"/>
      <c r="D24" s="17"/>
      <c r="E24" s="14"/>
      <c r="F24" s="17"/>
      <c r="G24" s="14"/>
      <c r="H24" s="33" t="s">
        <v>24</v>
      </c>
      <c r="I24" s="33" t="s">
        <v>80</v>
      </c>
      <c r="J24" s="11">
        <v>0.5</v>
      </c>
      <c r="K24" s="20"/>
      <c r="M24" s="20">
        <f>J24*$G$23*$E$23*$C$20</f>
        <v>4.01375E-2</v>
      </c>
    </row>
    <row r="25" spans="2:20" ht="55.2" x14ac:dyDescent="0.25">
      <c r="B25" s="59"/>
      <c r="C25" s="14"/>
      <c r="D25" s="18"/>
      <c r="E25" s="15"/>
      <c r="F25" s="18"/>
      <c r="G25" s="15"/>
      <c r="H25" s="33" t="s">
        <v>25</v>
      </c>
      <c r="I25" s="33" t="s">
        <v>81</v>
      </c>
      <c r="J25" s="11">
        <v>0</v>
      </c>
      <c r="K25" s="20"/>
      <c r="N25" s="20">
        <f>J25*$G$23*$E$23*$C$20</f>
        <v>0</v>
      </c>
      <c r="O25" s="27">
        <f>N25</f>
        <v>0</v>
      </c>
      <c r="Q25" s="1">
        <v>0</v>
      </c>
      <c r="R25" s="1">
        <v>0</v>
      </c>
    </row>
    <row r="26" spans="2:20" ht="96.6" x14ac:dyDescent="0.25">
      <c r="B26" s="59"/>
      <c r="C26" s="14"/>
      <c r="D26" s="16" t="s">
        <v>11</v>
      </c>
      <c r="E26" s="25">
        <v>0.16300000000000001</v>
      </c>
      <c r="F26" s="16" t="s">
        <v>20</v>
      </c>
      <c r="G26" s="13">
        <v>1</v>
      </c>
      <c r="H26" s="33" t="s">
        <v>23</v>
      </c>
      <c r="I26" s="33" t="s">
        <v>72</v>
      </c>
      <c r="J26" s="11">
        <v>1</v>
      </c>
      <c r="K26" s="20">
        <f>J26*$G$26*$E$26*$C$20</f>
        <v>4.0260999999999998E-2</v>
      </c>
      <c r="L26" s="27">
        <f>K26</f>
        <v>4.0260999999999998E-2</v>
      </c>
      <c r="Q26" s="1">
        <v>5.104199999999999E-2</v>
      </c>
      <c r="R26" s="1">
        <v>7.190400000000001E-2</v>
      </c>
      <c r="S26" s="4">
        <f>L26-Q26</f>
        <v>-1.0780999999999992E-2</v>
      </c>
      <c r="T26" s="4">
        <f>L26-R26</f>
        <v>-3.1643000000000011E-2</v>
      </c>
    </row>
    <row r="27" spans="2:20" ht="96.6" x14ac:dyDescent="0.25">
      <c r="B27" s="59"/>
      <c r="C27" s="14"/>
      <c r="D27" s="17"/>
      <c r="E27" s="14"/>
      <c r="F27" s="17"/>
      <c r="G27" s="14"/>
      <c r="H27" s="33" t="s">
        <v>24</v>
      </c>
      <c r="I27" s="33" t="s">
        <v>39</v>
      </c>
      <c r="J27" s="11">
        <v>0.5</v>
      </c>
      <c r="K27" s="20"/>
      <c r="M27" s="20">
        <f>J27*$G$26*$E$26*$C$20</f>
        <v>2.0130499999999999E-2</v>
      </c>
    </row>
    <row r="28" spans="2:20" ht="110.4" x14ac:dyDescent="0.25">
      <c r="B28" s="59"/>
      <c r="C28" s="14"/>
      <c r="D28" s="18"/>
      <c r="E28" s="15"/>
      <c r="F28" s="18"/>
      <c r="G28" s="15"/>
      <c r="H28" s="33" t="s">
        <v>25</v>
      </c>
      <c r="I28" s="33" t="s">
        <v>73</v>
      </c>
      <c r="J28" s="11">
        <v>0</v>
      </c>
      <c r="K28" s="20"/>
      <c r="N28" s="20">
        <f>J28*$G$26*$E$26*$C$20</f>
        <v>0</v>
      </c>
      <c r="O28" s="27">
        <f>N28</f>
        <v>0</v>
      </c>
      <c r="Q28" s="1">
        <v>0</v>
      </c>
      <c r="R28" s="1">
        <v>0</v>
      </c>
    </row>
    <row r="29" spans="2:20" ht="96.6" x14ac:dyDescent="0.25">
      <c r="B29" s="59"/>
      <c r="C29" s="14"/>
      <c r="D29" s="16" t="s">
        <v>12</v>
      </c>
      <c r="E29" s="25">
        <v>0.17199999999999999</v>
      </c>
      <c r="F29" s="16" t="s">
        <v>58</v>
      </c>
      <c r="G29" s="13">
        <v>1</v>
      </c>
      <c r="H29" s="33" t="s">
        <v>23</v>
      </c>
      <c r="I29" s="33" t="s">
        <v>40</v>
      </c>
      <c r="J29" s="11">
        <v>1</v>
      </c>
      <c r="K29" s="20">
        <f>J29*$G$29*$E$29*$C$20</f>
        <v>4.2483999999999994E-2</v>
      </c>
      <c r="L29" s="27">
        <f>K29</f>
        <v>4.2483999999999994E-2</v>
      </c>
      <c r="Q29" s="1">
        <v>6.2603999999999993E-2</v>
      </c>
      <c r="R29" s="1">
        <v>8.3664000000000002E-2</v>
      </c>
      <c r="S29" s="4">
        <f>L29-Q29</f>
        <v>-2.0119999999999999E-2</v>
      </c>
      <c r="T29" s="4">
        <f>L29-R29</f>
        <v>-4.1180000000000008E-2</v>
      </c>
    </row>
    <row r="30" spans="2:20" ht="96.6" x14ac:dyDescent="0.25">
      <c r="B30" s="59"/>
      <c r="C30" s="14"/>
      <c r="D30" s="17"/>
      <c r="E30" s="26"/>
      <c r="F30" s="17"/>
      <c r="G30" s="14"/>
      <c r="H30" s="33" t="s">
        <v>24</v>
      </c>
      <c r="I30" s="33" t="s">
        <v>74</v>
      </c>
      <c r="J30" s="11">
        <v>0.5</v>
      </c>
      <c r="K30" s="20"/>
      <c r="M30" s="20">
        <f>J30*$G$29*$E$29*$C$20</f>
        <v>2.1241999999999997E-2</v>
      </c>
      <c r="N30" s="20">
        <f>M30</f>
        <v>2.1241999999999997E-2</v>
      </c>
    </row>
    <row r="31" spans="2:20" ht="96.6" x14ac:dyDescent="0.25">
      <c r="B31" s="60"/>
      <c r="C31" s="15"/>
      <c r="D31" s="18"/>
      <c r="E31" s="15"/>
      <c r="F31" s="18"/>
      <c r="G31" s="15"/>
      <c r="H31" s="33" t="s">
        <v>35</v>
      </c>
      <c r="I31" s="33" t="s">
        <v>48</v>
      </c>
      <c r="J31" s="11">
        <v>0</v>
      </c>
      <c r="K31" s="20"/>
      <c r="O31" s="20">
        <f>J31*$G$29*$E$29*$C$20</f>
        <v>0</v>
      </c>
    </row>
    <row r="32" spans="2:20" x14ac:dyDescent="0.25">
      <c r="E32" s="1">
        <f>SUM(E20:E31)</f>
        <v>1</v>
      </c>
      <c r="K32" s="22">
        <f>SUM(K6:K31)</f>
        <v>0.99999999999999978</v>
      </c>
      <c r="L32" s="22">
        <f>L7+L9+L13+L15+L21+L23+L26+L29</f>
        <v>0.89783461199999981</v>
      </c>
      <c r="M32" s="22">
        <f>SUM(M6:M31)</f>
        <v>0.52130222400000004</v>
      </c>
      <c r="N32" s="22">
        <f>SUM(N6:N31)</f>
        <v>0.24687499999999996</v>
      </c>
      <c r="O32" s="22">
        <f>SUM(O6:O31)</f>
        <v>0</v>
      </c>
      <c r="Q32" s="22">
        <f>Q7+Q9+Q13+Q15+Q21+Q23+Q26+Q29</f>
        <v>0.7361031751526308</v>
      </c>
      <c r="R32" s="22">
        <f>R7+R9+R13+R15+R21+R23+R26+R29</f>
        <v>0.76401699255495581</v>
      </c>
    </row>
    <row r="33" spans="8:18" x14ac:dyDescent="0.25">
      <c r="H33" s="1" t="s">
        <v>49</v>
      </c>
      <c r="K33" s="21">
        <v>1</v>
      </c>
      <c r="L33" s="1">
        <v>100</v>
      </c>
    </row>
    <row r="34" spans="8:18" x14ac:dyDescent="0.25">
      <c r="H34" s="1" t="s">
        <v>56</v>
      </c>
      <c r="K34" s="21">
        <f>L32</f>
        <v>0.89783461199999981</v>
      </c>
      <c r="L34" s="28" t="s">
        <v>57</v>
      </c>
      <c r="Q34" s="4">
        <f>L32-Q32</f>
        <v>0.16173143684736901</v>
      </c>
      <c r="R34" s="4">
        <f>L32-R32</f>
        <v>0.133817619445044</v>
      </c>
    </row>
    <row r="35" spans="8:18" x14ac:dyDescent="0.25">
      <c r="H35" s="1" t="s">
        <v>50</v>
      </c>
      <c r="K35" s="21">
        <f>M32</f>
        <v>0.52130222400000004</v>
      </c>
      <c r="L35" s="28" t="s">
        <v>88</v>
      </c>
    </row>
    <row r="36" spans="8:18" x14ac:dyDescent="0.25">
      <c r="H36" s="1" t="s">
        <v>51</v>
      </c>
      <c r="K36" s="21">
        <f>N32</f>
        <v>0.24687499999999996</v>
      </c>
      <c r="L36" s="28" t="s">
        <v>89</v>
      </c>
    </row>
    <row r="37" spans="8:18" x14ac:dyDescent="0.25">
      <c r="H37" s="1" t="s">
        <v>52</v>
      </c>
      <c r="K37" s="21">
        <f>O32</f>
        <v>0</v>
      </c>
      <c r="L37" s="28" t="s">
        <v>82</v>
      </c>
    </row>
  </sheetData>
  <mergeCells count="4">
    <mergeCell ref="B6:B18"/>
    <mergeCell ref="B20:B31"/>
    <mergeCell ref="A2:K2"/>
    <mergeCell ref="H4:I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1196C-956A-4FCA-87A1-9C0C0EFEAF6A}">
  <dimension ref="A2:R38"/>
  <sheetViews>
    <sheetView zoomScale="70" zoomScaleNormal="70" workbookViewId="0">
      <selection activeCell="K10" sqref="K10"/>
    </sheetView>
  </sheetViews>
  <sheetFormatPr defaultRowHeight="13.8" x14ac:dyDescent="0.25"/>
  <cols>
    <col min="1" max="3" width="8.88671875" style="1"/>
    <col min="4" max="4" width="10.44140625" style="2" customWidth="1"/>
    <col min="5" max="5" width="8.88671875" style="1"/>
    <col min="6" max="6" width="20.88671875" style="2" customWidth="1"/>
    <col min="7" max="7" width="8.88671875" style="1"/>
    <col min="8" max="8" width="10.33203125" style="1" customWidth="1"/>
    <col min="9" max="9" width="30.77734375" style="2" customWidth="1"/>
    <col min="10" max="10" width="8.88671875" style="3"/>
    <col min="11" max="11" width="12.21875" style="21" customWidth="1"/>
    <col min="12" max="12" width="10.33203125" style="1" customWidth="1"/>
    <col min="13" max="13" width="9.88671875" style="1" bestFit="1" customWidth="1"/>
    <col min="14" max="14" width="12.109375" style="1" customWidth="1"/>
    <col min="15" max="15" width="11.109375" style="1" customWidth="1"/>
    <col min="16" max="16384" width="8.88671875" style="1"/>
  </cols>
  <sheetData>
    <row r="2" spans="2:18" x14ac:dyDescent="0.25">
      <c r="B2" s="57" t="s">
        <v>41</v>
      </c>
      <c r="C2" s="57"/>
      <c r="D2" s="57"/>
      <c r="E2" s="57"/>
      <c r="F2" s="57"/>
      <c r="G2" s="57"/>
      <c r="H2" s="57"/>
      <c r="I2" s="57"/>
      <c r="J2" s="57"/>
      <c r="K2" s="57"/>
      <c r="L2" s="57"/>
      <c r="M2" s="57"/>
      <c r="N2" s="57"/>
      <c r="O2" s="57"/>
      <c r="P2" s="31"/>
    </row>
    <row r="3" spans="2:18" ht="14.4" thickBot="1" x14ac:dyDescent="0.3">
      <c r="B3" s="5"/>
      <c r="C3" s="5"/>
      <c r="D3" s="5"/>
      <c r="E3" s="5"/>
      <c r="F3" s="5"/>
      <c r="G3" s="5"/>
      <c r="H3" s="5"/>
      <c r="I3" s="5"/>
      <c r="J3" s="5"/>
      <c r="K3" s="5"/>
      <c r="L3" s="5"/>
      <c r="M3" s="5"/>
      <c r="N3" s="5"/>
      <c r="O3" s="5"/>
      <c r="P3" s="5"/>
    </row>
    <row r="4" spans="2:18" x14ac:dyDescent="0.25">
      <c r="B4" s="34"/>
      <c r="C4" s="35"/>
      <c r="D4" s="36"/>
      <c r="E4" s="35"/>
      <c r="F4" s="36"/>
      <c r="G4" s="35"/>
      <c r="H4" s="35"/>
      <c r="I4" s="36"/>
      <c r="J4" s="37"/>
      <c r="K4" s="38" t="s">
        <v>46</v>
      </c>
      <c r="L4" s="39" t="s">
        <v>23</v>
      </c>
      <c r="M4" s="39" t="s">
        <v>53</v>
      </c>
      <c r="N4" s="39" t="s">
        <v>54</v>
      </c>
      <c r="O4" s="40" t="s">
        <v>55</v>
      </c>
    </row>
    <row r="5" spans="2:18" s="5" customFormat="1" ht="26.4" customHeight="1" x14ac:dyDescent="0.25">
      <c r="B5" s="41" t="s">
        <v>1</v>
      </c>
      <c r="C5" s="6" t="s">
        <v>4</v>
      </c>
      <c r="D5" s="7" t="s">
        <v>3</v>
      </c>
      <c r="E5" s="6" t="s">
        <v>4</v>
      </c>
      <c r="F5" s="7" t="s">
        <v>13</v>
      </c>
      <c r="G5" s="6" t="s">
        <v>4</v>
      </c>
      <c r="H5" s="6" t="s">
        <v>22</v>
      </c>
      <c r="I5" s="7"/>
      <c r="J5" s="8" t="s">
        <v>4</v>
      </c>
      <c r="K5" s="19" t="s">
        <v>38</v>
      </c>
      <c r="L5" s="6"/>
      <c r="M5" s="6"/>
      <c r="N5" s="6"/>
      <c r="O5" s="42"/>
    </row>
    <row r="6" spans="2:18" s="5" customFormat="1" ht="27.6" x14ac:dyDescent="0.25">
      <c r="B6" s="41" t="s">
        <v>26</v>
      </c>
      <c r="C6" s="6" t="s">
        <v>27</v>
      </c>
      <c r="D6" s="7" t="s">
        <v>28</v>
      </c>
      <c r="E6" s="6" t="s">
        <v>29</v>
      </c>
      <c r="F6" s="7" t="s">
        <v>30</v>
      </c>
      <c r="G6" s="6" t="s">
        <v>31</v>
      </c>
      <c r="H6" s="6" t="s">
        <v>32</v>
      </c>
      <c r="I6" s="7"/>
      <c r="J6" s="8" t="s">
        <v>33</v>
      </c>
      <c r="K6" s="19" t="s">
        <v>34</v>
      </c>
      <c r="L6" s="6"/>
      <c r="M6" s="6"/>
      <c r="N6" s="6"/>
      <c r="O6" s="42"/>
    </row>
    <row r="7" spans="2:18" ht="41.4" customHeight="1" x14ac:dyDescent="0.25">
      <c r="B7" s="56" t="s">
        <v>2</v>
      </c>
      <c r="C7" s="9">
        <v>0.71799999999999997</v>
      </c>
      <c r="D7" s="10" t="s">
        <v>6</v>
      </c>
      <c r="E7" s="9">
        <v>0.442</v>
      </c>
      <c r="F7" s="10" t="s">
        <v>14</v>
      </c>
      <c r="G7" s="9">
        <v>0.28799999999999998</v>
      </c>
      <c r="H7" s="9" t="s">
        <v>43</v>
      </c>
      <c r="I7" s="33" t="s">
        <v>44</v>
      </c>
      <c r="J7" s="11">
        <v>1</v>
      </c>
      <c r="K7" s="20">
        <f>J7*$G$7*$E$7*$C$7</f>
        <v>9.1398527999999993E-2</v>
      </c>
      <c r="L7" s="29"/>
      <c r="M7" s="29"/>
      <c r="N7" s="9"/>
      <c r="O7" s="43"/>
    </row>
    <row r="8" spans="2:18" ht="29.4" customHeight="1" x14ac:dyDescent="0.25">
      <c r="B8" s="56"/>
      <c r="C8" s="9"/>
      <c r="D8" s="10"/>
      <c r="E8" s="9"/>
      <c r="F8" s="10"/>
      <c r="G8" s="9"/>
      <c r="H8" s="9" t="s">
        <v>23</v>
      </c>
      <c r="I8" s="33" t="s">
        <v>86</v>
      </c>
      <c r="J8" s="11">
        <v>0.75</v>
      </c>
      <c r="K8" s="20"/>
      <c r="L8" s="20">
        <f>J8*$G$7*$E$7*$C$7</f>
        <v>6.8548895999999984E-2</v>
      </c>
      <c r="M8" s="9"/>
      <c r="N8" s="9"/>
      <c r="O8" s="43"/>
      <c r="R8" s="4">
        <f>L8+L11+L15+L17+L21+L23+L26+L29</f>
        <v>0.7361031751526308</v>
      </c>
    </row>
    <row r="9" spans="2:18" ht="31.2" customHeight="1" x14ac:dyDescent="0.25">
      <c r="B9" s="56"/>
      <c r="C9" s="9"/>
      <c r="D9" s="10"/>
      <c r="E9" s="9"/>
      <c r="F9" s="10"/>
      <c r="G9" s="9"/>
      <c r="H9" s="9"/>
      <c r="I9" s="33"/>
      <c r="J9" s="11"/>
      <c r="K9" s="20"/>
      <c r="L9" s="9"/>
      <c r="M9" s="20"/>
      <c r="N9" s="9"/>
      <c r="O9" s="43"/>
    </row>
    <row r="10" spans="2:18" ht="31.2" customHeight="1" x14ac:dyDescent="0.25">
      <c r="B10" s="56"/>
      <c r="C10" s="9"/>
      <c r="D10" s="10"/>
      <c r="E10" s="9"/>
      <c r="F10" s="10"/>
      <c r="G10" s="9"/>
      <c r="H10" s="9" t="s">
        <v>25</v>
      </c>
      <c r="I10" s="33" t="s">
        <v>87</v>
      </c>
      <c r="J10" s="11">
        <v>0</v>
      </c>
      <c r="K10" s="20"/>
      <c r="L10" s="9"/>
      <c r="M10" s="9"/>
      <c r="N10" s="20">
        <f>J10*$G$7*$E$7*$C$7</f>
        <v>0</v>
      </c>
      <c r="O10" s="44">
        <f>N10</f>
        <v>0</v>
      </c>
    </row>
    <row r="11" spans="2:18" ht="97.8" customHeight="1" x14ac:dyDescent="0.25">
      <c r="B11" s="56"/>
      <c r="C11" s="9"/>
      <c r="D11" s="10"/>
      <c r="E11" s="9"/>
      <c r="F11" s="10" t="s">
        <v>15</v>
      </c>
      <c r="G11" s="9">
        <v>0.71199999999999997</v>
      </c>
      <c r="H11" s="9" t="s">
        <v>23</v>
      </c>
      <c r="I11" s="33" t="s">
        <v>75</v>
      </c>
      <c r="J11" s="11">
        <v>1</v>
      </c>
      <c r="K11" s="20">
        <f>J11*$G$11*$E$7*$C$7</f>
        <v>0.22595747199999999</v>
      </c>
      <c r="L11" s="30">
        <f>K11*G11*E7*C7</f>
        <v>5.1056779152630773E-2</v>
      </c>
      <c r="M11" s="9"/>
      <c r="N11" s="9"/>
      <c r="O11" s="43"/>
    </row>
    <row r="12" spans="2:18" ht="78.599999999999994" customHeight="1" x14ac:dyDescent="0.25">
      <c r="B12" s="56"/>
      <c r="C12" s="9"/>
      <c r="D12" s="10"/>
      <c r="E12" s="9"/>
      <c r="F12" s="10"/>
      <c r="G12" s="9"/>
      <c r="H12" s="9" t="s">
        <v>24</v>
      </c>
      <c r="I12" s="33" t="s">
        <v>76</v>
      </c>
      <c r="J12" s="11">
        <v>0.5</v>
      </c>
      <c r="K12" s="20"/>
      <c r="L12" s="29"/>
      <c r="M12" s="20">
        <f>J12*$G$11*$E$7*$C$7</f>
        <v>0.112978736</v>
      </c>
      <c r="N12" s="9"/>
      <c r="O12" s="43"/>
    </row>
    <row r="13" spans="2:18" ht="90.6" customHeight="1" x14ac:dyDescent="0.25">
      <c r="B13" s="56"/>
      <c r="C13" s="9"/>
      <c r="D13" s="10"/>
      <c r="E13" s="9"/>
      <c r="F13" s="10"/>
      <c r="G13" s="9"/>
      <c r="H13" s="10" t="s">
        <v>66</v>
      </c>
      <c r="I13" s="33" t="s">
        <v>77</v>
      </c>
      <c r="J13" s="11">
        <v>0</v>
      </c>
      <c r="K13" s="20"/>
      <c r="L13" s="9"/>
      <c r="M13" s="9"/>
      <c r="N13" s="20">
        <f>J13*$G$11*$E$7*$C$7</f>
        <v>0</v>
      </c>
      <c r="O13" s="45">
        <f>J13*$G$11*$E$7*$C$7</f>
        <v>0</v>
      </c>
    </row>
    <row r="14" spans="2:18" ht="55.2" x14ac:dyDescent="0.25">
      <c r="B14" s="56"/>
      <c r="C14" s="9"/>
      <c r="D14" s="10" t="s">
        <v>7</v>
      </c>
      <c r="E14" s="9">
        <v>0.24399999999999999</v>
      </c>
      <c r="F14" s="10" t="s">
        <v>16</v>
      </c>
      <c r="G14" s="9">
        <v>1</v>
      </c>
      <c r="H14" s="33" t="s">
        <v>43</v>
      </c>
      <c r="I14" s="33" t="s">
        <v>45</v>
      </c>
      <c r="J14" s="11">
        <v>1</v>
      </c>
      <c r="K14" s="20">
        <f>J14*$G$14*$E$14*$C$7</f>
        <v>0.17519199999999999</v>
      </c>
      <c r="L14" s="9"/>
      <c r="M14" s="9"/>
      <c r="N14" s="9"/>
      <c r="O14" s="43"/>
    </row>
    <row r="15" spans="2:18" ht="55.2" x14ac:dyDescent="0.25">
      <c r="B15" s="56"/>
      <c r="C15" s="9"/>
      <c r="D15" s="10"/>
      <c r="E15" s="9"/>
      <c r="F15" s="10"/>
      <c r="G15" s="9"/>
      <c r="H15" s="33" t="s">
        <v>23</v>
      </c>
      <c r="I15" s="33" t="s">
        <v>78</v>
      </c>
      <c r="J15" s="11">
        <v>0.75</v>
      </c>
      <c r="K15" s="20"/>
      <c r="L15" s="20">
        <f>J15*$G$14*$E$14*$C$7</f>
        <v>0.13139399999999998</v>
      </c>
      <c r="M15" s="30">
        <f>L15</f>
        <v>0.13139399999999998</v>
      </c>
      <c r="N15" s="30">
        <f>M15</f>
        <v>0.13139399999999998</v>
      </c>
      <c r="O15" s="43"/>
    </row>
    <row r="16" spans="2:18" ht="27.6" x14ac:dyDescent="0.25">
      <c r="B16" s="56"/>
      <c r="C16" s="9"/>
      <c r="D16" s="10"/>
      <c r="E16" s="9"/>
      <c r="F16" s="10"/>
      <c r="G16" s="9"/>
      <c r="H16" s="33" t="s">
        <v>55</v>
      </c>
      <c r="I16" s="33" t="s">
        <v>36</v>
      </c>
      <c r="J16" s="11">
        <v>0</v>
      </c>
      <c r="K16" s="20"/>
      <c r="L16" s="9"/>
      <c r="M16" s="9"/>
      <c r="N16" s="9"/>
      <c r="O16" s="45">
        <f>J16*$G$14*$E$14*$C$7</f>
        <v>0</v>
      </c>
    </row>
    <row r="17" spans="1:15" ht="27.6" x14ac:dyDescent="0.25">
      <c r="B17" s="56"/>
      <c r="C17" s="9"/>
      <c r="D17" s="10" t="s">
        <v>8</v>
      </c>
      <c r="E17" s="9">
        <v>0.314</v>
      </c>
      <c r="F17" s="10" t="s">
        <v>17</v>
      </c>
      <c r="G17" s="9">
        <v>1</v>
      </c>
      <c r="H17" s="33" t="s">
        <v>23</v>
      </c>
      <c r="I17" s="33" t="s">
        <v>67</v>
      </c>
      <c r="J17" s="11">
        <v>1</v>
      </c>
      <c r="K17" s="20">
        <f>J17*$G$17*$E$17*$C$7</f>
        <v>0.22545199999999999</v>
      </c>
      <c r="L17" s="30">
        <f>K17</f>
        <v>0.22545199999999999</v>
      </c>
      <c r="M17" s="9"/>
      <c r="N17" s="9"/>
      <c r="O17" s="43"/>
    </row>
    <row r="18" spans="1:15" ht="27.6" x14ac:dyDescent="0.25">
      <c r="B18" s="56"/>
      <c r="C18" s="9"/>
      <c r="D18" s="10"/>
      <c r="E18" s="9"/>
      <c r="F18" s="10"/>
      <c r="G18" s="9"/>
      <c r="H18" s="33" t="s">
        <v>24</v>
      </c>
      <c r="I18" s="33" t="s">
        <v>68</v>
      </c>
      <c r="J18" s="11">
        <v>0.5</v>
      </c>
      <c r="K18" s="20"/>
      <c r="L18" s="9"/>
      <c r="M18" s="20">
        <f>J18*$G$17*$E$17*$C$7</f>
        <v>0.11272599999999999</v>
      </c>
      <c r="N18" s="9"/>
      <c r="O18" s="43"/>
    </row>
    <row r="19" spans="1:15" ht="27.6" x14ac:dyDescent="0.25">
      <c r="B19" s="56"/>
      <c r="C19" s="9"/>
      <c r="D19" s="10"/>
      <c r="E19" s="9"/>
      <c r="F19" s="10"/>
      <c r="G19" s="9"/>
      <c r="H19" s="33" t="s">
        <v>25</v>
      </c>
      <c r="I19" s="33" t="s">
        <v>69</v>
      </c>
      <c r="J19" s="11">
        <v>0</v>
      </c>
      <c r="K19" s="20"/>
      <c r="L19" s="9"/>
      <c r="M19" s="9"/>
      <c r="N19" s="20">
        <f>J19</f>
        <v>0</v>
      </c>
      <c r="O19" s="44">
        <f>J19</f>
        <v>0</v>
      </c>
    </row>
    <row r="20" spans="1:15" ht="151.80000000000001" x14ac:dyDescent="0.25">
      <c r="B20" s="56" t="s">
        <v>5</v>
      </c>
      <c r="C20" s="9">
        <v>0.28199999999999997</v>
      </c>
      <c r="D20" s="10" t="s">
        <v>9</v>
      </c>
      <c r="E20" s="9">
        <v>0.317</v>
      </c>
      <c r="F20" s="10" t="s">
        <v>18</v>
      </c>
      <c r="G20" s="9">
        <v>1</v>
      </c>
      <c r="H20" s="33" t="s">
        <v>46</v>
      </c>
      <c r="I20" s="33" t="s">
        <v>47</v>
      </c>
      <c r="J20" s="11">
        <v>1</v>
      </c>
      <c r="K20" s="20">
        <f>J20*G20*E20*$C$20</f>
        <v>8.9393999999999987E-2</v>
      </c>
      <c r="L20" s="9"/>
      <c r="M20" s="9"/>
      <c r="N20" s="9"/>
      <c r="O20" s="43"/>
    </row>
    <row r="21" spans="1:15" ht="96.6" x14ac:dyDescent="0.25">
      <c r="B21" s="56"/>
      <c r="C21" s="9"/>
      <c r="D21" s="10"/>
      <c r="E21" s="9"/>
      <c r="F21" s="10"/>
      <c r="G21" s="9"/>
      <c r="H21" s="33" t="s">
        <v>23</v>
      </c>
      <c r="I21" s="33" t="s">
        <v>70</v>
      </c>
      <c r="J21" s="11">
        <v>0.75</v>
      </c>
      <c r="K21" s="20">
        <f>J21*$G$21*$E$21*$C$21</f>
        <v>0</v>
      </c>
      <c r="L21" s="9">
        <f>J21*G20*E20*C20</f>
        <v>6.7045499999999994E-2</v>
      </c>
      <c r="M21" s="9">
        <f>L21</f>
        <v>6.7045499999999994E-2</v>
      </c>
      <c r="N21" s="9">
        <f>M21</f>
        <v>6.7045499999999994E-2</v>
      </c>
      <c r="O21" s="43"/>
    </row>
    <row r="22" spans="1:15" ht="124.2" x14ac:dyDescent="0.25">
      <c r="B22" s="56"/>
      <c r="C22" s="9"/>
      <c r="D22" s="10"/>
      <c r="E22" s="9"/>
      <c r="F22" s="10"/>
      <c r="G22" s="9"/>
      <c r="H22" s="33" t="s">
        <v>35</v>
      </c>
      <c r="I22" s="33" t="s">
        <v>71</v>
      </c>
      <c r="J22" s="11">
        <v>0</v>
      </c>
      <c r="K22" s="20"/>
      <c r="L22" s="20">
        <f>J22*$G$21*$E$21*$C$21</f>
        <v>0</v>
      </c>
      <c r="M22" s="30">
        <f>L22</f>
        <v>0</v>
      </c>
      <c r="N22" s="30"/>
      <c r="O22" s="53">
        <f>J22</f>
        <v>0</v>
      </c>
    </row>
    <row r="23" spans="1:15" ht="55.2" x14ac:dyDescent="0.25">
      <c r="B23" s="56"/>
      <c r="C23" s="9"/>
      <c r="D23" s="10" t="s">
        <v>10</v>
      </c>
      <c r="E23" s="9">
        <v>0.28000000000000003</v>
      </c>
      <c r="F23" s="10" t="s">
        <v>19</v>
      </c>
      <c r="G23" s="9">
        <v>1</v>
      </c>
      <c r="H23" s="33" t="s">
        <v>23</v>
      </c>
      <c r="I23" s="33" t="s">
        <v>79</v>
      </c>
      <c r="J23" s="11">
        <v>1</v>
      </c>
      <c r="K23" s="20">
        <f>J23*G23*E23*$C$20</f>
        <v>7.8960000000000002E-2</v>
      </c>
      <c r="L23" s="30">
        <f>K23</f>
        <v>7.8960000000000002E-2</v>
      </c>
      <c r="M23" s="20"/>
      <c r="N23" s="9"/>
      <c r="O23" s="45">
        <f>J23*$G$21*$E$21*$C$21</f>
        <v>0</v>
      </c>
    </row>
    <row r="24" spans="1:15" ht="41.4" x14ac:dyDescent="0.25">
      <c r="B24" s="56"/>
      <c r="C24" s="9"/>
      <c r="D24" s="10"/>
      <c r="E24" s="9"/>
      <c r="F24" s="10"/>
      <c r="G24" s="9"/>
      <c r="H24" s="33" t="s">
        <v>24</v>
      </c>
      <c r="I24" s="33" t="s">
        <v>80</v>
      </c>
      <c r="J24" s="11">
        <v>0.5</v>
      </c>
      <c r="K24" s="20">
        <f>J24*$G$24*$E$24*$C$21</f>
        <v>0</v>
      </c>
      <c r="L24" s="30">
        <f>K24</f>
        <v>0</v>
      </c>
      <c r="M24" s="9">
        <f>J24*G23*E23*C20</f>
        <v>3.9480000000000001E-2</v>
      </c>
      <c r="N24" s="9"/>
      <c r="O24" s="43"/>
    </row>
    <row r="25" spans="1:15" ht="41.4" x14ac:dyDescent="0.25">
      <c r="B25" s="56"/>
      <c r="C25" s="9"/>
      <c r="D25" s="10"/>
      <c r="E25" s="9"/>
      <c r="F25" s="10"/>
      <c r="G25" s="9"/>
      <c r="H25" s="33" t="s">
        <v>25</v>
      </c>
      <c r="I25" s="33" t="s">
        <v>81</v>
      </c>
      <c r="J25" s="11">
        <v>0</v>
      </c>
      <c r="K25" s="20"/>
      <c r="L25" s="9"/>
      <c r="M25" s="20">
        <f>J25*$G$24*$E$24*$C$21</f>
        <v>0</v>
      </c>
      <c r="N25" s="52">
        <f>J25</f>
        <v>0</v>
      </c>
      <c r="O25" s="53">
        <f>N25</f>
        <v>0</v>
      </c>
    </row>
    <row r="26" spans="1:15" ht="82.8" x14ac:dyDescent="0.25">
      <c r="B26" s="56"/>
      <c r="C26" s="9"/>
      <c r="D26" s="10" t="s">
        <v>11</v>
      </c>
      <c r="E26" s="9">
        <v>0.18099999999999999</v>
      </c>
      <c r="F26" s="10" t="s">
        <v>20</v>
      </c>
      <c r="G26" s="9">
        <v>1</v>
      </c>
      <c r="H26" s="33" t="s">
        <v>23</v>
      </c>
      <c r="I26" s="33" t="s">
        <v>72</v>
      </c>
      <c r="J26" s="11">
        <v>1</v>
      </c>
      <c r="K26" s="20">
        <f>J26*G26*E26*C20</f>
        <v>5.104199999999999E-2</v>
      </c>
      <c r="L26" s="30">
        <f>K26</f>
        <v>5.104199999999999E-2</v>
      </c>
      <c r="M26" s="9"/>
      <c r="N26" s="20">
        <f>J26*$G$24*$E$24*$C$21</f>
        <v>0</v>
      </c>
      <c r="O26" s="44">
        <f>N26</f>
        <v>0</v>
      </c>
    </row>
    <row r="27" spans="1:15" ht="82.8" x14ac:dyDescent="0.25">
      <c r="B27" s="56"/>
      <c r="C27" s="9"/>
      <c r="D27" s="10"/>
      <c r="E27" s="9"/>
      <c r="F27" s="10"/>
      <c r="G27" s="9"/>
      <c r="H27" s="33" t="s">
        <v>24</v>
      </c>
      <c r="I27" s="33" t="s">
        <v>39</v>
      </c>
      <c r="J27" s="11">
        <v>0.5</v>
      </c>
      <c r="K27" s="20">
        <f>J27*$G$27*$E$27*$C$21</f>
        <v>0</v>
      </c>
      <c r="L27" s="30">
        <f>K27</f>
        <v>0</v>
      </c>
      <c r="M27" s="9">
        <f>J27*G26*E26*C20</f>
        <v>2.5520999999999995E-2</v>
      </c>
      <c r="N27" s="9"/>
      <c r="O27" s="43"/>
    </row>
    <row r="28" spans="1:15" ht="82.8" x14ac:dyDescent="0.25">
      <c r="B28" s="56"/>
      <c r="C28" s="9"/>
      <c r="D28" s="10"/>
      <c r="E28" s="9"/>
      <c r="F28" s="10"/>
      <c r="G28" s="9"/>
      <c r="H28" s="33" t="s">
        <v>25</v>
      </c>
      <c r="I28" s="33" t="s">
        <v>73</v>
      </c>
      <c r="J28" s="11">
        <v>0</v>
      </c>
      <c r="K28" s="20"/>
      <c r="L28" s="9"/>
      <c r="M28" s="20">
        <f>J28*$G$27*$E$27*$C$21</f>
        <v>0</v>
      </c>
      <c r="N28" s="52">
        <f>J28</f>
        <v>0</v>
      </c>
      <c r="O28" s="53">
        <f>J28</f>
        <v>0</v>
      </c>
    </row>
    <row r="29" spans="1:15" ht="69" x14ac:dyDescent="0.25">
      <c r="B29" s="56"/>
      <c r="C29" s="9"/>
      <c r="D29" s="10" t="s">
        <v>12</v>
      </c>
      <c r="E29" s="9">
        <v>0.222</v>
      </c>
      <c r="F29" s="10" t="s">
        <v>21</v>
      </c>
      <c r="G29" s="9">
        <v>1</v>
      </c>
      <c r="H29" s="33" t="s">
        <v>23</v>
      </c>
      <c r="I29" s="33" t="s">
        <v>40</v>
      </c>
      <c r="J29" s="11">
        <v>1</v>
      </c>
      <c r="K29" s="20">
        <f>J29*G29*E29*C20</f>
        <v>6.2603999999999993E-2</v>
      </c>
      <c r="L29" s="30">
        <f>K29</f>
        <v>6.2603999999999993E-2</v>
      </c>
      <c r="M29" s="9"/>
      <c r="N29" s="20">
        <f>J29*$G$27*$E$27*$C$21</f>
        <v>0</v>
      </c>
      <c r="O29" s="44">
        <f>N29</f>
        <v>0</v>
      </c>
    </row>
    <row r="30" spans="1:15" ht="85.2" customHeight="1" x14ac:dyDescent="0.25">
      <c r="B30" s="56"/>
      <c r="C30" s="9"/>
      <c r="D30" s="10"/>
      <c r="E30" s="9"/>
      <c r="F30" s="10"/>
      <c r="G30" s="9"/>
      <c r="H30" s="33" t="s">
        <v>24</v>
      </c>
      <c r="I30" s="33" t="s">
        <v>74</v>
      </c>
      <c r="J30" s="11">
        <v>0.5</v>
      </c>
      <c r="K30" s="20">
        <f>J30*$G$30*$E$30*$C$21</f>
        <v>0</v>
      </c>
      <c r="L30" s="30">
        <f>K30</f>
        <v>0</v>
      </c>
      <c r="M30" s="9">
        <f>J30*G29*E29*C20</f>
        <v>3.1301999999999996E-2</v>
      </c>
      <c r="N30" s="9">
        <f>M30</f>
        <v>3.1301999999999996E-2</v>
      </c>
      <c r="O30" s="43"/>
    </row>
    <row r="31" spans="1:15" ht="69" x14ac:dyDescent="0.25">
      <c r="A31" s="32"/>
      <c r="B31" s="54"/>
      <c r="C31" s="9"/>
      <c r="D31" s="10"/>
      <c r="E31" s="9"/>
      <c r="F31" s="10"/>
      <c r="G31" s="9"/>
      <c r="H31" s="33" t="s">
        <v>35</v>
      </c>
      <c r="I31" s="33" t="s">
        <v>48</v>
      </c>
      <c r="J31" s="11">
        <v>0</v>
      </c>
      <c r="K31" s="20"/>
      <c r="L31" s="9"/>
      <c r="M31" s="20">
        <f>J31*$G$30*$E$30*$C$21</f>
        <v>0</v>
      </c>
      <c r="N31" s="20">
        <f>J31</f>
        <v>0</v>
      </c>
      <c r="O31" s="53">
        <f>J31</f>
        <v>0</v>
      </c>
    </row>
    <row r="32" spans="1:15" ht="14.4" thickBot="1" x14ac:dyDescent="0.3">
      <c r="B32" s="46"/>
      <c r="C32" s="47"/>
      <c r="D32" s="48"/>
      <c r="E32" s="47"/>
      <c r="F32" s="48"/>
      <c r="G32" s="47"/>
      <c r="H32" s="47"/>
      <c r="I32" s="48"/>
      <c r="J32" s="49"/>
      <c r="K32" s="50">
        <f>SUM(K6:K31)</f>
        <v>1</v>
      </c>
      <c r="L32" s="50">
        <f>SUM(L6:L31)</f>
        <v>0.7361031751526308</v>
      </c>
      <c r="M32" s="50">
        <f>SUM(M6:M31)</f>
        <v>0.52044723599999998</v>
      </c>
      <c r="N32" s="50">
        <f>SUM(N6:N31)</f>
        <v>0.22974149999999999</v>
      </c>
      <c r="O32" s="51">
        <f>SUM(O6:O31)</f>
        <v>0</v>
      </c>
    </row>
    <row r="33" spans="9:15" x14ac:dyDescent="0.25">
      <c r="L33" s="22"/>
      <c r="M33" s="22"/>
      <c r="N33" s="22"/>
      <c r="O33" s="22"/>
    </row>
    <row r="34" spans="9:15" x14ac:dyDescent="0.25">
      <c r="I34" s="2" t="s">
        <v>46</v>
      </c>
      <c r="L34" s="1">
        <v>100</v>
      </c>
    </row>
    <row r="35" spans="9:15" x14ac:dyDescent="0.25">
      <c r="I35" s="2" t="s">
        <v>60</v>
      </c>
      <c r="L35" s="28" t="s">
        <v>59</v>
      </c>
    </row>
    <row r="36" spans="9:15" x14ac:dyDescent="0.25">
      <c r="I36" s="2" t="s">
        <v>24</v>
      </c>
      <c r="L36" s="28" t="s">
        <v>90</v>
      </c>
    </row>
    <row r="37" spans="9:15" x14ac:dyDescent="0.25">
      <c r="I37" s="2" t="s">
        <v>61</v>
      </c>
      <c r="L37" s="28" t="s">
        <v>63</v>
      </c>
    </row>
    <row r="38" spans="9:15" x14ac:dyDescent="0.25">
      <c r="I38" s="2" t="s">
        <v>62</v>
      </c>
      <c r="L38" s="28" t="s">
        <v>64</v>
      </c>
    </row>
  </sheetData>
  <mergeCells count="3">
    <mergeCell ref="B7:B19"/>
    <mergeCell ref="B20:B30"/>
    <mergeCell ref="B2:O2"/>
  </mergeCells>
  <pageMargins left="0.70866141732283472" right="0.70866141732283472" top="0.74803149606299213" bottom="0.74803149606299213" header="0.31496062992125984" footer="0.31496062992125984"/>
  <pageSetup paperSize="9" scale="5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C4A6F-7F65-4574-91F8-D6F947ACC628}">
  <dimension ref="A2:O38"/>
  <sheetViews>
    <sheetView topLeftCell="A29" zoomScale="70" zoomScaleNormal="70" workbookViewId="0">
      <selection activeCell="L37" sqref="L37"/>
    </sheetView>
  </sheetViews>
  <sheetFormatPr defaultRowHeight="13.8" x14ac:dyDescent="0.25"/>
  <cols>
    <col min="1" max="3" width="8.88671875" style="1"/>
    <col min="4" max="4" width="10.44140625" style="2" customWidth="1"/>
    <col min="5" max="5" width="8.88671875" style="1"/>
    <col min="6" max="6" width="20.88671875" style="2" customWidth="1"/>
    <col min="7" max="7" width="8.88671875" style="1"/>
    <col min="8" max="8" width="10.33203125" style="1" customWidth="1"/>
    <col min="9" max="9" width="30" style="2" customWidth="1"/>
    <col min="10" max="10" width="8.88671875" style="3"/>
    <col min="11" max="11" width="12.21875" style="21" customWidth="1"/>
    <col min="12" max="12" width="10.33203125" style="1" customWidth="1"/>
    <col min="13" max="13" width="9.88671875" style="1" bestFit="1" customWidth="1"/>
    <col min="14" max="14" width="12.109375" style="1" customWidth="1"/>
    <col min="15" max="15" width="12.21875" style="1" customWidth="1"/>
    <col min="16" max="16384" width="8.88671875" style="1"/>
  </cols>
  <sheetData>
    <row r="2" spans="2:15" x14ac:dyDescent="0.25">
      <c r="B2" s="57" t="s">
        <v>42</v>
      </c>
      <c r="C2" s="57"/>
      <c r="D2" s="57"/>
      <c r="E2" s="57"/>
      <c r="F2" s="57"/>
      <c r="G2" s="57"/>
      <c r="H2" s="57"/>
      <c r="I2" s="57"/>
      <c r="J2" s="57"/>
      <c r="K2" s="57"/>
      <c r="L2" s="57"/>
      <c r="M2" s="57"/>
      <c r="N2" s="57"/>
      <c r="O2" s="57"/>
    </row>
    <row r="3" spans="2:15" ht="14.4" thickBot="1" x14ac:dyDescent="0.3">
      <c r="B3" s="5"/>
      <c r="C3" s="5"/>
      <c r="D3" s="5"/>
      <c r="E3" s="5"/>
      <c r="F3" s="5"/>
      <c r="G3" s="5"/>
      <c r="H3" s="5"/>
      <c r="I3" s="5"/>
      <c r="J3" s="5"/>
      <c r="K3" s="5"/>
    </row>
    <row r="4" spans="2:15" x14ac:dyDescent="0.25">
      <c r="B4" s="34"/>
      <c r="C4" s="35"/>
      <c r="D4" s="36"/>
      <c r="E4" s="35"/>
      <c r="F4" s="36"/>
      <c r="G4" s="35"/>
      <c r="H4" s="35"/>
      <c r="I4" s="36"/>
      <c r="J4" s="37"/>
      <c r="K4" s="38" t="s">
        <v>46</v>
      </c>
      <c r="L4" s="39" t="s">
        <v>23</v>
      </c>
      <c r="M4" s="39" t="s">
        <v>53</v>
      </c>
      <c r="N4" s="39" t="s">
        <v>54</v>
      </c>
      <c r="O4" s="40" t="s">
        <v>55</v>
      </c>
    </row>
    <row r="5" spans="2:15" s="5" customFormat="1" ht="26.4" customHeight="1" x14ac:dyDescent="0.25">
      <c r="B5" s="41" t="s">
        <v>1</v>
      </c>
      <c r="C5" s="6" t="s">
        <v>4</v>
      </c>
      <c r="D5" s="7" t="s">
        <v>3</v>
      </c>
      <c r="E5" s="6" t="s">
        <v>4</v>
      </c>
      <c r="F5" s="7" t="s">
        <v>13</v>
      </c>
      <c r="G5" s="6" t="s">
        <v>4</v>
      </c>
      <c r="H5" s="6" t="s">
        <v>22</v>
      </c>
      <c r="I5" s="7"/>
      <c r="J5" s="8" t="s">
        <v>4</v>
      </c>
      <c r="K5" s="19" t="s">
        <v>38</v>
      </c>
      <c r="L5" s="6"/>
      <c r="M5" s="6"/>
      <c r="N5" s="6"/>
      <c r="O5" s="42"/>
    </row>
    <row r="6" spans="2:15" s="5" customFormat="1" ht="27.6" x14ac:dyDescent="0.25">
      <c r="B6" s="41" t="s">
        <v>26</v>
      </c>
      <c r="C6" s="6" t="s">
        <v>27</v>
      </c>
      <c r="D6" s="7" t="s">
        <v>28</v>
      </c>
      <c r="E6" s="6" t="s">
        <v>29</v>
      </c>
      <c r="F6" s="7" t="s">
        <v>30</v>
      </c>
      <c r="G6" s="6" t="s">
        <v>31</v>
      </c>
      <c r="H6" s="6" t="s">
        <v>32</v>
      </c>
      <c r="I6" s="7"/>
      <c r="J6" s="8" t="s">
        <v>33</v>
      </c>
      <c r="K6" s="19" t="s">
        <v>34</v>
      </c>
      <c r="L6" s="6"/>
      <c r="M6" s="6"/>
      <c r="N6" s="6"/>
      <c r="O6" s="42"/>
    </row>
    <row r="7" spans="2:15" ht="77.400000000000006" customHeight="1" x14ac:dyDescent="0.25">
      <c r="B7" s="56" t="s">
        <v>2</v>
      </c>
      <c r="C7" s="9">
        <v>0.66400000000000003</v>
      </c>
      <c r="D7" s="10" t="s">
        <v>6</v>
      </c>
      <c r="E7" s="9">
        <v>0.41199999999999998</v>
      </c>
      <c r="F7" s="10" t="s">
        <v>14</v>
      </c>
      <c r="G7" s="9">
        <v>0.29299999999999998</v>
      </c>
      <c r="H7" s="9" t="s">
        <v>43</v>
      </c>
      <c r="I7" s="33" t="s">
        <v>44</v>
      </c>
      <c r="J7" s="11">
        <v>1</v>
      </c>
      <c r="K7" s="20">
        <f>J7*$G$7*$E$7*$C$7</f>
        <v>8.0155424000000003E-2</v>
      </c>
      <c r="L7" s="29"/>
      <c r="M7" s="29"/>
      <c r="N7" s="9"/>
      <c r="O7" s="43"/>
    </row>
    <row r="8" spans="2:15" ht="49.2" customHeight="1" x14ac:dyDescent="0.25">
      <c r="B8" s="56"/>
      <c r="C8" s="9"/>
      <c r="D8" s="10"/>
      <c r="E8" s="9"/>
      <c r="F8" s="10"/>
      <c r="G8" s="9"/>
      <c r="H8" s="9" t="s">
        <v>23</v>
      </c>
      <c r="I8" s="33" t="s">
        <v>86</v>
      </c>
      <c r="J8" s="11">
        <v>0.75</v>
      </c>
      <c r="K8" s="20"/>
      <c r="L8" s="20">
        <f>J8*$G$7*$E$7*$C$7</f>
        <v>6.0116567999999995E-2</v>
      </c>
      <c r="M8" s="9"/>
      <c r="N8" s="9"/>
      <c r="O8" s="43"/>
    </row>
    <row r="9" spans="2:15" ht="51.6" customHeight="1" x14ac:dyDescent="0.25">
      <c r="B9" s="56"/>
      <c r="C9" s="9"/>
      <c r="D9" s="10"/>
      <c r="E9" s="9"/>
      <c r="F9" s="10"/>
      <c r="G9" s="9"/>
      <c r="H9" s="9"/>
      <c r="I9" s="33"/>
      <c r="J9" s="11"/>
      <c r="K9" s="20"/>
      <c r="L9" s="9"/>
      <c r="M9" s="20"/>
      <c r="N9" s="9"/>
      <c r="O9" s="43"/>
    </row>
    <row r="10" spans="2:15" ht="43.8" customHeight="1" x14ac:dyDescent="0.25">
      <c r="B10" s="56"/>
      <c r="C10" s="9"/>
      <c r="D10" s="10"/>
      <c r="E10" s="9"/>
      <c r="F10" s="10"/>
      <c r="G10" s="9"/>
      <c r="H10" s="9" t="s">
        <v>25</v>
      </c>
      <c r="I10" s="33" t="s">
        <v>87</v>
      </c>
      <c r="J10" s="11">
        <v>0</v>
      </c>
      <c r="K10" s="20"/>
      <c r="L10" s="9"/>
      <c r="M10" s="9"/>
      <c r="N10" s="20">
        <f>J10*$G$7*$E$7*$C$7</f>
        <v>0</v>
      </c>
      <c r="O10" s="44">
        <f>N10</f>
        <v>0</v>
      </c>
    </row>
    <row r="11" spans="2:15" ht="93.6" customHeight="1" x14ac:dyDescent="0.25">
      <c r="B11" s="56"/>
      <c r="C11" s="9"/>
      <c r="D11" s="10"/>
      <c r="E11" s="9"/>
      <c r="F11" s="10" t="s">
        <v>15</v>
      </c>
      <c r="G11" s="9">
        <v>0.70699999999999996</v>
      </c>
      <c r="H11" s="9" t="s">
        <v>23</v>
      </c>
      <c r="I11" s="33" t="s">
        <v>75</v>
      </c>
      <c r="J11" s="11">
        <v>1</v>
      </c>
      <c r="K11" s="20">
        <f>J11*$G$11*$E$7*$C$7</f>
        <v>0.193412576</v>
      </c>
      <c r="L11" s="30">
        <f>K11*G11*E7*C7</f>
        <v>3.7408424554955778E-2</v>
      </c>
      <c r="M11" s="9"/>
      <c r="N11" s="9"/>
      <c r="O11" s="43"/>
    </row>
    <row r="12" spans="2:15" ht="87" customHeight="1" x14ac:dyDescent="0.25">
      <c r="B12" s="56"/>
      <c r="C12" s="9"/>
      <c r="D12" s="10"/>
      <c r="E12" s="9"/>
      <c r="F12" s="10"/>
      <c r="G12" s="9"/>
      <c r="H12" s="9" t="s">
        <v>24</v>
      </c>
      <c r="I12" s="33" t="s">
        <v>76</v>
      </c>
      <c r="J12" s="11">
        <v>0.5</v>
      </c>
      <c r="K12" s="20"/>
      <c r="L12" s="29"/>
      <c r="M12" s="20">
        <f>J12*$G$11*$E$7*$C$7</f>
        <v>9.6706288000000001E-2</v>
      </c>
      <c r="N12" s="9"/>
      <c r="O12" s="43"/>
    </row>
    <row r="13" spans="2:15" ht="100.2" customHeight="1" x14ac:dyDescent="0.25">
      <c r="B13" s="56"/>
      <c r="C13" s="9"/>
      <c r="D13" s="10"/>
      <c r="E13" s="9"/>
      <c r="F13" s="10"/>
      <c r="G13" s="9"/>
      <c r="H13" s="10" t="s">
        <v>66</v>
      </c>
      <c r="I13" s="33" t="s">
        <v>77</v>
      </c>
      <c r="J13" s="11">
        <v>0</v>
      </c>
      <c r="K13" s="20"/>
      <c r="L13" s="9"/>
      <c r="M13" s="9"/>
      <c r="N13" s="20">
        <f>J13*$G$11*$E$7*$C$7</f>
        <v>0</v>
      </c>
      <c r="O13" s="45">
        <f>J13*$G$11*$E$7*$C$7</f>
        <v>0</v>
      </c>
    </row>
    <row r="14" spans="2:15" ht="55.2" x14ac:dyDescent="0.25">
      <c r="B14" s="56"/>
      <c r="C14" s="9"/>
      <c r="D14" s="10" t="s">
        <v>7</v>
      </c>
      <c r="E14" s="9">
        <v>0.22800000000000001</v>
      </c>
      <c r="F14" s="10" t="s">
        <v>16</v>
      </c>
      <c r="G14" s="9">
        <v>1</v>
      </c>
      <c r="H14" s="33" t="s">
        <v>43</v>
      </c>
      <c r="I14" s="33" t="s">
        <v>45</v>
      </c>
      <c r="J14" s="11">
        <v>1</v>
      </c>
      <c r="K14" s="20">
        <f>J14*$G$14*$E$14*$C$7</f>
        <v>0.15139200000000003</v>
      </c>
      <c r="L14" s="9"/>
      <c r="M14" s="9"/>
      <c r="N14" s="9"/>
      <c r="O14" s="43"/>
    </row>
    <row r="15" spans="2:15" ht="55.2" x14ac:dyDescent="0.25">
      <c r="B15" s="56"/>
      <c r="C15" s="9"/>
      <c r="D15" s="10"/>
      <c r="E15" s="9"/>
      <c r="F15" s="10"/>
      <c r="G15" s="9"/>
      <c r="H15" s="33" t="s">
        <v>23</v>
      </c>
      <c r="I15" s="33" t="s">
        <v>78</v>
      </c>
      <c r="J15" s="11">
        <v>0.75</v>
      </c>
      <c r="K15" s="20"/>
      <c r="L15" s="20">
        <f>J15*$G$14*$E$14*$C$7</f>
        <v>0.11354400000000002</v>
      </c>
      <c r="M15" s="30">
        <f>L15</f>
        <v>0.11354400000000002</v>
      </c>
      <c r="N15" s="30">
        <f>M15</f>
        <v>0.11354400000000002</v>
      </c>
      <c r="O15" s="43"/>
    </row>
    <row r="16" spans="2:15" ht="27.6" x14ac:dyDescent="0.25">
      <c r="B16" s="56"/>
      <c r="C16" s="9"/>
      <c r="D16" s="10"/>
      <c r="E16" s="9"/>
      <c r="F16" s="10"/>
      <c r="G16" s="9"/>
      <c r="H16" s="33" t="s">
        <v>55</v>
      </c>
      <c r="I16" s="33" t="s">
        <v>36</v>
      </c>
      <c r="J16" s="11">
        <v>0</v>
      </c>
      <c r="K16" s="20"/>
      <c r="L16" s="9"/>
      <c r="M16" s="9"/>
      <c r="N16" s="9"/>
      <c r="O16" s="45">
        <f>J16*$G$14*$E$14*$C$7</f>
        <v>0</v>
      </c>
    </row>
    <row r="17" spans="1:15" ht="27.6" x14ac:dyDescent="0.25">
      <c r="B17" s="56"/>
      <c r="C17" s="9"/>
      <c r="D17" s="10" t="s">
        <v>8</v>
      </c>
      <c r="E17" s="9">
        <v>0.36</v>
      </c>
      <c r="F17" s="10" t="s">
        <v>17</v>
      </c>
      <c r="G17" s="9">
        <v>1</v>
      </c>
      <c r="H17" s="33" t="s">
        <v>23</v>
      </c>
      <c r="I17" s="33" t="s">
        <v>67</v>
      </c>
      <c r="J17" s="11">
        <v>1</v>
      </c>
      <c r="K17" s="20">
        <f>J17*$G$17*$E$17*$C$7</f>
        <v>0.23904</v>
      </c>
      <c r="L17" s="30">
        <f>K17</f>
        <v>0.23904</v>
      </c>
      <c r="M17" s="9"/>
      <c r="N17" s="9"/>
      <c r="O17" s="43"/>
    </row>
    <row r="18" spans="1:15" ht="27.6" x14ac:dyDescent="0.25">
      <c r="B18" s="56"/>
      <c r="C18" s="9"/>
      <c r="D18" s="10"/>
      <c r="E18" s="9"/>
      <c r="F18" s="10"/>
      <c r="G18" s="9"/>
      <c r="H18" s="33" t="s">
        <v>24</v>
      </c>
      <c r="I18" s="33" t="s">
        <v>68</v>
      </c>
      <c r="J18" s="11">
        <v>0.5</v>
      </c>
      <c r="K18" s="20"/>
      <c r="L18" s="9"/>
      <c r="M18" s="20">
        <f>J18*$G$17*$E$17*$C$7</f>
        <v>0.11952</v>
      </c>
      <c r="N18" s="9"/>
      <c r="O18" s="43"/>
    </row>
    <row r="19" spans="1:15" ht="27.6" x14ac:dyDescent="0.25">
      <c r="B19" s="56"/>
      <c r="C19" s="9"/>
      <c r="D19" s="10"/>
      <c r="E19" s="9"/>
      <c r="F19" s="10"/>
      <c r="G19" s="9"/>
      <c r="H19" s="33" t="s">
        <v>25</v>
      </c>
      <c r="I19" s="33" t="s">
        <v>69</v>
      </c>
      <c r="J19" s="11">
        <v>0</v>
      </c>
      <c r="K19" s="20"/>
      <c r="L19" s="9"/>
      <c r="M19" s="9"/>
      <c r="N19" s="20">
        <f>J19</f>
        <v>0</v>
      </c>
      <c r="O19" s="44">
        <f>J19</f>
        <v>0</v>
      </c>
    </row>
    <row r="20" spans="1:15" ht="151.80000000000001" x14ac:dyDescent="0.25">
      <c r="B20" s="56" t="s">
        <v>5</v>
      </c>
      <c r="C20" s="9">
        <v>0.33600000000000002</v>
      </c>
      <c r="D20" s="10" t="s">
        <v>9</v>
      </c>
      <c r="E20" s="9">
        <v>0.26300000000000001</v>
      </c>
      <c r="F20" s="10" t="s">
        <v>18</v>
      </c>
      <c r="G20" s="9">
        <v>1</v>
      </c>
      <c r="H20" s="33" t="s">
        <v>46</v>
      </c>
      <c r="I20" s="33" t="s">
        <v>47</v>
      </c>
      <c r="J20" s="11">
        <v>1</v>
      </c>
      <c r="K20" s="20">
        <f>J20*G20*E20*$C$20</f>
        <v>8.8368000000000016E-2</v>
      </c>
      <c r="L20" s="9"/>
      <c r="M20" s="9"/>
      <c r="N20" s="9"/>
      <c r="O20" s="43"/>
    </row>
    <row r="21" spans="1:15" ht="96.6" x14ac:dyDescent="0.25">
      <c r="B21" s="56"/>
      <c r="C21" s="9"/>
      <c r="D21" s="10"/>
      <c r="E21" s="9"/>
      <c r="F21" s="10"/>
      <c r="G21" s="9"/>
      <c r="H21" s="33" t="s">
        <v>23</v>
      </c>
      <c r="I21" s="33" t="s">
        <v>70</v>
      </c>
      <c r="J21" s="11">
        <v>0.75</v>
      </c>
      <c r="K21" s="20">
        <f>J21*$G$21*$E$21*$C$21</f>
        <v>0</v>
      </c>
      <c r="L21" s="9">
        <f>J21*G20*E20*C20</f>
        <v>6.6276000000000002E-2</v>
      </c>
      <c r="M21" s="9">
        <f>L21</f>
        <v>6.6276000000000002E-2</v>
      </c>
      <c r="N21" s="9">
        <f>M21</f>
        <v>6.6276000000000002E-2</v>
      </c>
      <c r="O21" s="43"/>
    </row>
    <row r="22" spans="1:15" ht="122.4" customHeight="1" x14ac:dyDescent="0.25">
      <c r="B22" s="56"/>
      <c r="C22" s="9"/>
      <c r="D22" s="10"/>
      <c r="E22" s="9"/>
      <c r="F22" s="10"/>
      <c r="G22" s="9"/>
      <c r="H22" s="33" t="s">
        <v>35</v>
      </c>
      <c r="I22" s="33" t="s">
        <v>71</v>
      </c>
      <c r="J22" s="11">
        <v>0</v>
      </c>
      <c r="K22" s="20"/>
      <c r="L22" s="20">
        <f>J22*$G$21*$E$21*$C$21</f>
        <v>0</v>
      </c>
      <c r="M22" s="30">
        <f>L22</f>
        <v>0</v>
      </c>
      <c r="N22" s="30"/>
      <c r="O22" s="53">
        <f>J22</f>
        <v>0</v>
      </c>
    </row>
    <row r="23" spans="1:15" ht="69" x14ac:dyDescent="0.25">
      <c r="B23" s="56"/>
      <c r="C23" s="9"/>
      <c r="D23" s="10" t="s">
        <v>10</v>
      </c>
      <c r="E23" s="9">
        <v>0.27400000000000002</v>
      </c>
      <c r="F23" s="10" t="s">
        <v>19</v>
      </c>
      <c r="G23" s="9">
        <v>1</v>
      </c>
      <c r="H23" s="33" t="s">
        <v>23</v>
      </c>
      <c r="I23" s="33" t="s">
        <v>79</v>
      </c>
      <c r="J23" s="11">
        <v>1</v>
      </c>
      <c r="K23" s="20">
        <f>J23*G23*E23*$C$20</f>
        <v>9.2064000000000007E-2</v>
      </c>
      <c r="L23" s="30">
        <f>K23</f>
        <v>9.2064000000000007E-2</v>
      </c>
      <c r="M23" s="20"/>
      <c r="N23" s="9"/>
      <c r="O23" s="45">
        <f>J23*$G$21*$E$21*$C$21</f>
        <v>0</v>
      </c>
    </row>
    <row r="24" spans="1:15" ht="41.4" x14ac:dyDescent="0.25">
      <c r="B24" s="56"/>
      <c r="C24" s="9"/>
      <c r="D24" s="10"/>
      <c r="E24" s="9"/>
      <c r="F24" s="10"/>
      <c r="G24" s="9"/>
      <c r="H24" s="33" t="s">
        <v>24</v>
      </c>
      <c r="I24" s="33" t="s">
        <v>80</v>
      </c>
      <c r="J24" s="11">
        <v>0.5</v>
      </c>
      <c r="K24" s="20">
        <f>J24*$G$24*$E$24*$C$21</f>
        <v>0</v>
      </c>
      <c r="L24" s="30">
        <f>K24</f>
        <v>0</v>
      </c>
      <c r="M24" s="9">
        <f>J24*G23*E23*C20</f>
        <v>4.6032000000000003E-2</v>
      </c>
      <c r="N24" s="9"/>
      <c r="O24" s="43"/>
    </row>
    <row r="25" spans="1:15" ht="41.4" x14ac:dyDescent="0.25">
      <c r="B25" s="56"/>
      <c r="C25" s="9"/>
      <c r="D25" s="10"/>
      <c r="E25" s="9"/>
      <c r="F25" s="10"/>
      <c r="G25" s="9"/>
      <c r="H25" s="33" t="s">
        <v>25</v>
      </c>
      <c r="I25" s="33" t="s">
        <v>81</v>
      </c>
      <c r="J25" s="11">
        <v>0</v>
      </c>
      <c r="K25" s="20"/>
      <c r="L25" s="9"/>
      <c r="M25" s="20">
        <f>J25*$G$24*$E$24*$C$21</f>
        <v>0</v>
      </c>
      <c r="N25" s="52">
        <f>J25</f>
        <v>0</v>
      </c>
      <c r="O25" s="53">
        <f>N25</f>
        <v>0</v>
      </c>
    </row>
    <row r="26" spans="1:15" ht="94.2" customHeight="1" x14ac:dyDescent="0.25">
      <c r="B26" s="56"/>
      <c r="C26" s="9"/>
      <c r="D26" s="10" t="s">
        <v>11</v>
      </c>
      <c r="E26" s="9">
        <v>0.214</v>
      </c>
      <c r="F26" s="10" t="s">
        <v>20</v>
      </c>
      <c r="G26" s="9">
        <v>1</v>
      </c>
      <c r="H26" s="33" t="s">
        <v>23</v>
      </c>
      <c r="I26" s="33" t="s">
        <v>72</v>
      </c>
      <c r="J26" s="11">
        <v>1</v>
      </c>
      <c r="K26" s="20">
        <f>J26*G26*E26*C20</f>
        <v>7.190400000000001E-2</v>
      </c>
      <c r="L26" s="30">
        <f>K26</f>
        <v>7.190400000000001E-2</v>
      </c>
      <c r="M26" s="9"/>
      <c r="N26" s="20">
        <f>J26*$G$24*$E$24*$C$21</f>
        <v>0</v>
      </c>
      <c r="O26" s="44">
        <f>N26</f>
        <v>0</v>
      </c>
    </row>
    <row r="27" spans="1:15" ht="94.8" customHeight="1" x14ac:dyDescent="0.25">
      <c r="B27" s="56"/>
      <c r="C27" s="9"/>
      <c r="D27" s="10"/>
      <c r="E27" s="9"/>
      <c r="F27" s="10"/>
      <c r="G27" s="9"/>
      <c r="H27" s="33" t="s">
        <v>24</v>
      </c>
      <c r="I27" s="33" t="s">
        <v>39</v>
      </c>
      <c r="J27" s="11">
        <v>0.5</v>
      </c>
      <c r="K27" s="20">
        <f>J27*$G$27*$E$27*$C$21</f>
        <v>0</v>
      </c>
      <c r="L27" s="30">
        <f>K27</f>
        <v>0</v>
      </c>
      <c r="M27" s="9">
        <f>J27*G26*E26*C20</f>
        <v>3.5952000000000005E-2</v>
      </c>
      <c r="N27" s="9"/>
      <c r="O27" s="43"/>
    </row>
    <row r="28" spans="1:15" ht="99" customHeight="1" x14ac:dyDescent="0.25">
      <c r="B28" s="56"/>
      <c r="C28" s="9"/>
      <c r="D28" s="10"/>
      <c r="E28" s="9"/>
      <c r="F28" s="10"/>
      <c r="G28" s="9"/>
      <c r="H28" s="33" t="s">
        <v>25</v>
      </c>
      <c r="I28" s="33" t="s">
        <v>73</v>
      </c>
      <c r="J28" s="11">
        <v>0</v>
      </c>
      <c r="K28" s="20"/>
      <c r="L28" s="9"/>
      <c r="M28" s="20">
        <f>J28*$G$27*$E$27*$C$21</f>
        <v>0</v>
      </c>
      <c r="N28" s="52">
        <f>J28</f>
        <v>0</v>
      </c>
      <c r="O28" s="53">
        <f>J28</f>
        <v>0</v>
      </c>
    </row>
    <row r="29" spans="1:15" ht="69" x14ac:dyDescent="0.25">
      <c r="B29" s="56"/>
      <c r="C29" s="9"/>
      <c r="D29" s="10" t="s">
        <v>12</v>
      </c>
      <c r="E29" s="9">
        <v>0.249</v>
      </c>
      <c r="F29" s="10" t="s">
        <v>21</v>
      </c>
      <c r="G29" s="9">
        <v>1</v>
      </c>
      <c r="H29" s="33" t="s">
        <v>23</v>
      </c>
      <c r="I29" s="33" t="s">
        <v>40</v>
      </c>
      <c r="J29" s="11">
        <v>1</v>
      </c>
      <c r="K29" s="20">
        <f>J29*G29*E29*C20</f>
        <v>8.3664000000000002E-2</v>
      </c>
      <c r="L29" s="30">
        <f>K29</f>
        <v>8.3664000000000002E-2</v>
      </c>
      <c r="M29" s="9"/>
      <c r="N29" s="20">
        <f>J29*$G$27*$E$27*$C$21</f>
        <v>0</v>
      </c>
      <c r="O29" s="44">
        <f>N29</f>
        <v>0</v>
      </c>
    </row>
    <row r="30" spans="1:15" ht="82.8" x14ac:dyDescent="0.25">
      <c r="B30" s="56"/>
      <c r="C30" s="9"/>
      <c r="D30" s="10"/>
      <c r="E30" s="9"/>
      <c r="F30" s="10"/>
      <c r="G30" s="9"/>
      <c r="H30" s="33" t="s">
        <v>24</v>
      </c>
      <c r="I30" s="33" t="s">
        <v>74</v>
      </c>
      <c r="J30" s="11">
        <v>0.5</v>
      </c>
      <c r="K30" s="20">
        <f>J30*$G$30*$E$30*$C$21</f>
        <v>0</v>
      </c>
      <c r="L30" s="30">
        <f>K30</f>
        <v>0</v>
      </c>
      <c r="M30" s="9">
        <f>J30*G29*E29*C20</f>
        <v>4.1832000000000001E-2</v>
      </c>
      <c r="N30" s="9">
        <f>M30</f>
        <v>4.1832000000000001E-2</v>
      </c>
      <c r="O30" s="43"/>
    </row>
    <row r="31" spans="1:15" ht="69" x14ac:dyDescent="0.25">
      <c r="A31" s="32"/>
      <c r="B31" s="54"/>
      <c r="C31" s="9"/>
      <c r="D31" s="10"/>
      <c r="E31" s="9"/>
      <c r="F31" s="10"/>
      <c r="G31" s="9"/>
      <c r="H31" s="33" t="s">
        <v>35</v>
      </c>
      <c r="I31" s="33" t="s">
        <v>48</v>
      </c>
      <c r="J31" s="11">
        <v>0</v>
      </c>
      <c r="K31" s="20"/>
      <c r="L31" s="9"/>
      <c r="M31" s="20">
        <f>J31*$G$30*$E$30*$C$21</f>
        <v>0</v>
      </c>
      <c r="N31" s="20">
        <f>J31</f>
        <v>0</v>
      </c>
      <c r="O31" s="53">
        <f>J31</f>
        <v>0</v>
      </c>
    </row>
    <row r="32" spans="1:15" ht="14.4" thickBot="1" x14ac:dyDescent="0.3">
      <c r="B32" s="55">
        <f>SUM(B6:B31)</f>
        <v>0</v>
      </c>
      <c r="C32" s="50"/>
      <c r="D32" s="48"/>
      <c r="E32" s="50"/>
      <c r="F32" s="48"/>
      <c r="G32" s="47"/>
      <c r="H32" s="47"/>
      <c r="I32" s="48"/>
      <c r="J32" s="49"/>
      <c r="K32" s="50">
        <f>SUM(K6:K31)</f>
        <v>1</v>
      </c>
      <c r="L32" s="50">
        <f>SUM(L6:L31)</f>
        <v>0.76401699255495581</v>
      </c>
      <c r="M32" s="50">
        <f>SUM(M6:M31)</f>
        <v>0.51986228800000001</v>
      </c>
      <c r="N32" s="50">
        <f>SUM(N6:N31)</f>
        <v>0.22165200000000004</v>
      </c>
      <c r="O32" s="51">
        <f>SUM(O6:O31)</f>
        <v>0</v>
      </c>
    </row>
    <row r="33" spans="9:15" x14ac:dyDescent="0.25">
      <c r="L33" s="22"/>
      <c r="M33" s="22"/>
      <c r="N33" s="22"/>
      <c r="O33" s="22"/>
    </row>
    <row r="34" spans="9:15" x14ac:dyDescent="0.25">
      <c r="I34" s="2" t="s">
        <v>46</v>
      </c>
      <c r="L34" s="1">
        <v>100</v>
      </c>
    </row>
    <row r="35" spans="9:15" x14ac:dyDescent="0.25">
      <c r="I35" s="2" t="s">
        <v>60</v>
      </c>
      <c r="L35" s="28" t="s">
        <v>59</v>
      </c>
    </row>
    <row r="36" spans="9:15" x14ac:dyDescent="0.25">
      <c r="I36" s="2" t="s">
        <v>24</v>
      </c>
      <c r="L36" s="28" t="s">
        <v>90</v>
      </c>
    </row>
    <row r="37" spans="9:15" x14ac:dyDescent="0.25">
      <c r="I37" s="2" t="s">
        <v>61</v>
      </c>
      <c r="L37" s="28" t="s">
        <v>83</v>
      </c>
    </row>
    <row r="38" spans="9:15" x14ac:dyDescent="0.25">
      <c r="I38" s="2" t="s">
        <v>62</v>
      </c>
      <c r="L38" s="28" t="s">
        <v>65</v>
      </c>
    </row>
  </sheetData>
  <mergeCells count="3">
    <mergeCell ref="B7:B19"/>
    <mergeCell ref="B20:B30"/>
    <mergeCell ref="B2:O2"/>
  </mergeCells>
  <pageMargins left="0.70866141732283472" right="0.70866141732283472" top="0.74803149606299213" bottom="0.74803149606299213" header="0.31496062992125984" footer="0.31496062992125984"/>
  <pageSetup paperSize="9" scale="5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KECIL</vt:lpstr>
      <vt:lpstr>MENENGAH</vt:lpstr>
      <vt:lpstr>BESAR</vt:lpstr>
      <vt:lpstr>BESAR!Print_Area</vt:lpstr>
      <vt:lpstr>MENENGAH!Print_Area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 zenbook</dc:creator>
  <cp:lastModifiedBy>Dewiani Gunawan</cp:lastModifiedBy>
  <cp:lastPrinted>2023-09-04T12:45:23Z</cp:lastPrinted>
  <dcterms:created xsi:type="dcterms:W3CDTF">2023-07-30T19:18:22Z</dcterms:created>
  <dcterms:modified xsi:type="dcterms:W3CDTF">2023-10-31T05:01:38Z</dcterms:modified>
</cp:coreProperties>
</file>